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tedwayswm-my.sharepoint.com/personal/amanda_drew_uwsm_org/Documents/Desktop/Amanda's Documents/2021-2024 Impact Agenda for Change/"/>
    </mc:Choice>
  </mc:AlternateContent>
  <xr:revisionPtr revIDLastSave="0" documentId="8_{0C87D24B-9873-4F79-8F39-A9AB59D51AAD}" xr6:coauthVersionLast="47" xr6:coauthVersionMax="47" xr10:uidLastSave="{00000000-0000-0000-0000-000000000000}"/>
  <bookViews>
    <workbookView xWindow="-108" yWindow="-108" windowWidth="23256" windowHeight="12576" activeTab="2" xr2:uid="{DC88FFF8-1B68-45AD-877B-DAC8DFDDB570}"/>
  </bookViews>
  <sheets>
    <sheet name="3rd Grade Reading - All" sheetId="1" r:id="rId1"/>
    <sheet name="3rd Grade Reading - Race" sheetId="2" r:id="rId2"/>
    <sheet name="3rd Grade Reading - Income" sheetId="3" r:id="rId3"/>
    <sheet name="Educational Attainment - All" sheetId="4" r:id="rId4"/>
    <sheet name="Educational Attainment - Race" sheetId="5" r:id="rId5"/>
    <sheet name="Educational Attainment - Income" sheetId="6" r:id="rId6"/>
    <sheet name="Household Income - Community" sheetId="7" r:id="rId7"/>
    <sheet name="Household Income - Race" sheetId="8" r:id="rId8"/>
    <sheet name="Employment - All" sheetId="9" r:id="rId9"/>
    <sheet name="Employment - Race" sheetId="10" r:id="rId10"/>
    <sheet name="Employment - Income" sheetId="11" r:id="rId11"/>
    <sheet name="Poor Health" sheetId="12" r:id="rId12"/>
    <sheet name="Poor Health - Race" sheetId="13" r:id="rId13"/>
    <sheet name="Poor Health - Income" sheetId="14" r:id="rId14"/>
    <sheet name="Poor Health - Race and Income" sheetId="15" r:id="rId15"/>
    <sheet name="Sheet16" sheetId="16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3" l="1"/>
  <c r="I49" i="3" s="1"/>
  <c r="G49" i="3"/>
  <c r="D49" i="3"/>
  <c r="E49" i="3" s="1"/>
  <c r="C49" i="3"/>
  <c r="X49" i="2"/>
  <c r="Y49" i="2" s="1"/>
  <c r="W49" i="2"/>
  <c r="P49" i="2"/>
  <c r="Q49" i="2" s="1"/>
  <c r="O49" i="2"/>
  <c r="M49" i="2"/>
  <c r="L49" i="2"/>
  <c r="K49" i="2"/>
  <c r="H49" i="2"/>
  <c r="I49" i="2" s="1"/>
  <c r="G49" i="2"/>
  <c r="D49" i="2"/>
  <c r="E49" i="2" s="1"/>
  <c r="C49" i="2"/>
  <c r="C49" i="1"/>
  <c r="D49" i="1" s="1"/>
  <c r="B49" i="1"/>
  <c r="D9" i="16" l="1"/>
  <c r="B9" i="16"/>
  <c r="D39" i="10"/>
  <c r="D40" i="10"/>
  <c r="D41" i="10"/>
  <c r="D42" i="10"/>
  <c r="D43" i="10"/>
  <c r="D44" i="10"/>
  <c r="D45" i="10"/>
  <c r="D46" i="10"/>
  <c r="D47" i="10"/>
  <c r="D38" i="10"/>
  <c r="C39" i="10"/>
  <c r="C40" i="10"/>
  <c r="C41" i="10"/>
  <c r="C42" i="10"/>
  <c r="C43" i="10"/>
  <c r="C44" i="10"/>
  <c r="C45" i="10"/>
  <c r="C46" i="10"/>
  <c r="C47" i="10"/>
  <c r="C38" i="10"/>
  <c r="B9" i="9"/>
  <c r="H80" i="7"/>
  <c r="F80" i="7"/>
  <c r="D80" i="7"/>
  <c r="C80" i="7"/>
  <c r="E80" i="7"/>
  <c r="G80" i="7"/>
  <c r="B80" i="7"/>
  <c r="E42" i="5"/>
  <c r="D41" i="5"/>
  <c r="E41" i="5" s="1"/>
  <c r="D42" i="5"/>
  <c r="D43" i="5"/>
  <c r="D44" i="5"/>
  <c r="E44" i="5" s="1"/>
  <c r="D45" i="5"/>
  <c r="E45" i="5" s="1"/>
  <c r="D46" i="5"/>
  <c r="E46" i="5" s="1"/>
  <c r="D47" i="5"/>
  <c r="E47" i="5" s="1"/>
  <c r="D48" i="5"/>
  <c r="E48" i="5" s="1"/>
  <c r="D49" i="5"/>
  <c r="E49" i="5" s="1"/>
  <c r="D40" i="5"/>
  <c r="C42" i="5"/>
  <c r="C43" i="5"/>
  <c r="E43" i="5" s="1"/>
  <c r="C44" i="5"/>
  <c r="C45" i="5"/>
  <c r="C46" i="5"/>
  <c r="C47" i="5"/>
  <c r="C48" i="5"/>
  <c r="C49" i="5"/>
  <c r="C41" i="5"/>
  <c r="C40" i="5"/>
  <c r="E40" i="5" s="1"/>
  <c r="D25" i="4"/>
  <c r="D24" i="4"/>
  <c r="D23" i="4"/>
  <c r="C25" i="4"/>
  <c r="C24" i="4"/>
  <c r="C23" i="4"/>
  <c r="C22" i="4"/>
  <c r="H28" i="8"/>
  <c r="I28" i="8" s="1"/>
  <c r="G28" i="8"/>
  <c r="F28" i="8"/>
  <c r="E28" i="8"/>
  <c r="D28" i="8"/>
  <c r="C28" i="8"/>
  <c r="H27" i="8"/>
  <c r="I27" i="8" s="1"/>
  <c r="F27" i="8"/>
  <c r="G27" i="8" s="1"/>
  <c r="D27" i="8"/>
  <c r="E27" i="8" s="1"/>
  <c r="C27" i="8"/>
  <c r="H26" i="8"/>
  <c r="H29" i="8" s="1"/>
  <c r="F26" i="8"/>
  <c r="G26" i="8" s="1"/>
  <c r="E26" i="8"/>
  <c r="D26" i="8"/>
  <c r="C26" i="8"/>
  <c r="H25" i="8"/>
  <c r="I25" i="8" s="1"/>
  <c r="F25" i="8"/>
  <c r="G25" i="8" s="1"/>
  <c r="D25" i="8"/>
  <c r="E25" i="8" s="1"/>
  <c r="C25" i="8"/>
  <c r="H24" i="8"/>
  <c r="F24" i="8"/>
  <c r="F29" i="8" s="1"/>
  <c r="D24" i="8"/>
  <c r="D29" i="8" s="1"/>
  <c r="C24" i="8"/>
  <c r="I24" i="8" s="1"/>
  <c r="H23" i="8"/>
  <c r="I23" i="8" s="1"/>
  <c r="F23" i="8"/>
  <c r="G23" i="8" s="1"/>
  <c r="D23" i="8"/>
  <c r="E23" i="8" s="1"/>
  <c r="C23" i="8"/>
  <c r="I22" i="8"/>
  <c r="G22" i="8"/>
  <c r="E22" i="8"/>
  <c r="I21" i="8"/>
  <c r="G21" i="8"/>
  <c r="E21" i="8"/>
  <c r="I20" i="8"/>
  <c r="G20" i="8"/>
  <c r="E20" i="8"/>
  <c r="I19" i="8"/>
  <c r="G19" i="8"/>
  <c r="E19" i="8"/>
  <c r="I18" i="8"/>
  <c r="G18" i="8"/>
  <c r="E18" i="8"/>
  <c r="H17" i="8"/>
  <c r="I17" i="8" s="1"/>
  <c r="F17" i="8"/>
  <c r="G17" i="8" s="1"/>
  <c r="D17" i="8"/>
  <c r="E17" i="8" s="1"/>
  <c r="C17" i="8"/>
  <c r="I16" i="8"/>
  <c r="G16" i="8"/>
  <c r="E16" i="8"/>
  <c r="I15" i="8"/>
  <c r="G15" i="8"/>
  <c r="E15" i="8"/>
  <c r="I14" i="8"/>
  <c r="G14" i="8"/>
  <c r="E14" i="8"/>
  <c r="I13" i="8"/>
  <c r="G13" i="8"/>
  <c r="E13" i="8"/>
  <c r="I12" i="8"/>
  <c r="G12" i="8"/>
  <c r="E12" i="8"/>
  <c r="H11" i="8"/>
  <c r="I11" i="8" s="1"/>
  <c r="F11" i="8"/>
  <c r="G11" i="8" s="1"/>
  <c r="D11" i="8"/>
  <c r="E11" i="8" s="1"/>
  <c r="C11" i="8"/>
  <c r="I10" i="8"/>
  <c r="G10" i="8"/>
  <c r="E10" i="8"/>
  <c r="I9" i="8"/>
  <c r="G9" i="8"/>
  <c r="E9" i="8"/>
  <c r="I8" i="8"/>
  <c r="G8" i="8"/>
  <c r="E8" i="8"/>
  <c r="I7" i="8"/>
  <c r="G7" i="8"/>
  <c r="E7" i="8"/>
  <c r="I6" i="8"/>
  <c r="G6" i="8"/>
  <c r="E6" i="8"/>
  <c r="G78" i="7"/>
  <c r="H78" i="7" s="1"/>
  <c r="E78" i="7"/>
  <c r="C78" i="7"/>
  <c r="B78" i="7"/>
  <c r="H77" i="7"/>
  <c r="F77" i="7"/>
  <c r="D77" i="7"/>
  <c r="H76" i="7"/>
  <c r="F76" i="7"/>
  <c r="D76" i="7"/>
  <c r="H75" i="7"/>
  <c r="F75" i="7"/>
  <c r="D75" i="7"/>
  <c r="H74" i="7"/>
  <c r="F74" i="7"/>
  <c r="D74" i="7"/>
  <c r="H73" i="7"/>
  <c r="F73" i="7"/>
  <c r="D73" i="7"/>
  <c r="H72" i="7"/>
  <c r="F72" i="7"/>
  <c r="D72" i="7"/>
  <c r="H71" i="7"/>
  <c r="F71" i="7"/>
  <c r="D71" i="7"/>
  <c r="H70" i="7"/>
  <c r="F70" i="7"/>
  <c r="D70" i="7"/>
  <c r="H69" i="7"/>
  <c r="F69" i="7"/>
  <c r="D69" i="7"/>
  <c r="H68" i="7"/>
  <c r="F68" i="7"/>
  <c r="D68" i="7"/>
  <c r="H67" i="7"/>
  <c r="F67" i="7"/>
  <c r="D67" i="7"/>
  <c r="H66" i="7"/>
  <c r="F66" i="7"/>
  <c r="D66" i="7"/>
  <c r="H65" i="7"/>
  <c r="F65" i="7"/>
  <c r="D65" i="7"/>
  <c r="H64" i="7"/>
  <c r="F64" i="7"/>
  <c r="D64" i="7"/>
  <c r="H63" i="7"/>
  <c r="F63" i="7"/>
  <c r="D63" i="7"/>
  <c r="H62" i="7"/>
  <c r="F62" i="7"/>
  <c r="D62" i="7"/>
  <c r="H61" i="7"/>
  <c r="F61" i="7"/>
  <c r="D61" i="7"/>
  <c r="H60" i="7"/>
  <c r="F60" i="7"/>
  <c r="D60" i="7"/>
  <c r="H59" i="7"/>
  <c r="F59" i="7"/>
  <c r="D59" i="7"/>
  <c r="H58" i="7"/>
  <c r="F58" i="7"/>
  <c r="D58" i="7"/>
  <c r="H57" i="7"/>
  <c r="F57" i="7"/>
  <c r="D57" i="7"/>
  <c r="H56" i="7"/>
  <c r="F56" i="7"/>
  <c r="D56" i="7"/>
  <c r="G54" i="7"/>
  <c r="E54" i="7"/>
  <c r="C54" i="7"/>
  <c r="D54" i="7" s="1"/>
  <c r="B54" i="7"/>
  <c r="H53" i="7"/>
  <c r="F53" i="7"/>
  <c r="D53" i="7"/>
  <c r="H52" i="7"/>
  <c r="F52" i="7"/>
  <c r="D52" i="7"/>
  <c r="H51" i="7"/>
  <c r="F51" i="7"/>
  <c r="D51" i="7"/>
  <c r="H50" i="7"/>
  <c r="F50" i="7"/>
  <c r="D50" i="7"/>
  <c r="H49" i="7"/>
  <c r="F49" i="7"/>
  <c r="D49" i="7"/>
  <c r="H48" i="7"/>
  <c r="F48" i="7"/>
  <c r="D48" i="7"/>
  <c r="H47" i="7"/>
  <c r="F47" i="7"/>
  <c r="D47" i="7"/>
  <c r="H46" i="7"/>
  <c r="F46" i="7"/>
  <c r="D46" i="7"/>
  <c r="H45" i="7"/>
  <c r="F45" i="7"/>
  <c r="D45" i="7"/>
  <c r="H44" i="7"/>
  <c r="F44" i="7"/>
  <c r="D44" i="7"/>
  <c r="H43" i="7"/>
  <c r="F43" i="7"/>
  <c r="D43" i="7"/>
  <c r="H42" i="7"/>
  <c r="F42" i="7"/>
  <c r="D42" i="7"/>
  <c r="H41" i="7"/>
  <c r="F41" i="7"/>
  <c r="D41" i="7"/>
  <c r="H40" i="7"/>
  <c r="F40" i="7"/>
  <c r="D40" i="7"/>
  <c r="H39" i="7"/>
  <c r="F39" i="7"/>
  <c r="D39" i="7"/>
  <c r="H38" i="7"/>
  <c r="F38" i="7"/>
  <c r="D38" i="7"/>
  <c r="G36" i="7"/>
  <c r="E36" i="7"/>
  <c r="C36" i="7"/>
  <c r="B36" i="7"/>
  <c r="H35" i="7"/>
  <c r="F35" i="7"/>
  <c r="D35" i="7"/>
  <c r="H34" i="7"/>
  <c r="F34" i="7"/>
  <c r="D34" i="7"/>
  <c r="H33" i="7"/>
  <c r="F33" i="7"/>
  <c r="D33" i="7"/>
  <c r="H32" i="7"/>
  <c r="F32" i="7"/>
  <c r="D32" i="7"/>
  <c r="H31" i="7"/>
  <c r="F31" i="7"/>
  <c r="D31" i="7"/>
  <c r="H30" i="7"/>
  <c r="F30" i="7"/>
  <c r="D30" i="7"/>
  <c r="H29" i="7"/>
  <c r="F29" i="7"/>
  <c r="D29" i="7"/>
  <c r="H28" i="7"/>
  <c r="F28" i="7"/>
  <c r="D28" i="7"/>
  <c r="H27" i="7"/>
  <c r="F27" i="7"/>
  <c r="D27" i="7"/>
  <c r="H26" i="7"/>
  <c r="F26" i="7"/>
  <c r="D26" i="7"/>
  <c r="H25" i="7"/>
  <c r="F25" i="7"/>
  <c r="D25" i="7"/>
  <c r="H24" i="7"/>
  <c r="F24" i="7"/>
  <c r="D24" i="7"/>
  <c r="H23" i="7"/>
  <c r="F23" i="7"/>
  <c r="D23" i="7"/>
  <c r="H22" i="7"/>
  <c r="F22" i="7"/>
  <c r="D22" i="7"/>
  <c r="H21" i="7"/>
  <c r="F21" i="7"/>
  <c r="D21" i="7"/>
  <c r="H20" i="7"/>
  <c r="F20" i="7"/>
  <c r="D20" i="7"/>
  <c r="H19" i="7"/>
  <c r="F19" i="7"/>
  <c r="D19" i="7"/>
  <c r="H18" i="7"/>
  <c r="F18" i="7"/>
  <c r="D18" i="7"/>
  <c r="H17" i="7"/>
  <c r="F17" i="7"/>
  <c r="D17" i="7"/>
  <c r="H16" i="7"/>
  <c r="F16" i="7"/>
  <c r="D16" i="7"/>
  <c r="H15" i="7"/>
  <c r="F15" i="7"/>
  <c r="D15" i="7"/>
  <c r="H14" i="7"/>
  <c r="F14" i="7"/>
  <c r="D14" i="7"/>
  <c r="H13" i="7"/>
  <c r="F13" i="7"/>
  <c r="D13" i="7"/>
  <c r="H12" i="7"/>
  <c r="F12" i="7"/>
  <c r="D12" i="7"/>
  <c r="H11" i="7"/>
  <c r="F11" i="7"/>
  <c r="D11" i="7"/>
  <c r="H10" i="7"/>
  <c r="F10" i="7"/>
  <c r="D10" i="7"/>
  <c r="H9" i="7"/>
  <c r="F9" i="7"/>
  <c r="D9" i="7"/>
  <c r="H8" i="7"/>
  <c r="F8" i="7"/>
  <c r="D8" i="7"/>
  <c r="H7" i="7"/>
  <c r="F7" i="7"/>
  <c r="D7" i="7"/>
  <c r="H6" i="7"/>
  <c r="F6" i="7"/>
  <c r="D6" i="7"/>
  <c r="H36" i="7" l="1"/>
  <c r="D78" i="7"/>
  <c r="F78" i="7"/>
  <c r="D36" i="7"/>
  <c r="F36" i="7"/>
  <c r="F54" i="7"/>
  <c r="H54" i="7"/>
  <c r="E29" i="8"/>
  <c r="G29" i="8"/>
  <c r="E24" i="8"/>
  <c r="C29" i="8"/>
  <c r="I29" i="8" s="1"/>
  <c r="G24" i="8"/>
  <c r="I26" i="8"/>
</calcChain>
</file>

<file path=xl/sharedStrings.xml><?xml version="1.0" encoding="utf-8"?>
<sst xmlns="http://schemas.openxmlformats.org/spreadsheetml/2006/main" count="892" uniqueCount="233">
  <si>
    <t>3rd Grade Reading Proficiency</t>
  </si>
  <si>
    <t>School Year 2018/2019</t>
  </si>
  <si>
    <t>M-STEP Assessment</t>
  </si>
  <si>
    <t>All Students</t>
  </si>
  <si>
    <t>District Name</t>
  </si>
  <si>
    <t>Number Assessed</t>
  </si>
  <si>
    <t>Benton Harbor Area Schools</t>
  </si>
  <si>
    <t>Benton Harbor Charter School Academy</t>
  </si>
  <si>
    <t>&lt;3</t>
  </si>
  <si>
    <t>Berrien Springs Public Schools</t>
  </si>
  <si>
    <t>Brandywine Community Schools</t>
  </si>
  <si>
    <t>Bridgman Public Schools</t>
  </si>
  <si>
    <t>Buchanan Community Schools</t>
  </si>
  <si>
    <t>Coloma Community Schools</t>
  </si>
  <si>
    <t>Countryside Academy</t>
  </si>
  <si>
    <t>Eau Claire Public Schools</t>
  </si>
  <si>
    <t>Hagar Township S/D #6</t>
  </si>
  <si>
    <t>&lt;10</t>
  </si>
  <si>
    <t>*</t>
  </si>
  <si>
    <t xml:space="preserve">Lakeshore School District </t>
  </si>
  <si>
    <t>Mildred C. Wells Preparatory Academy</t>
  </si>
  <si>
    <t>&lt;=20%</t>
  </si>
  <si>
    <t>New Buffalo Area Schools</t>
  </si>
  <si>
    <t>Niles Community Schools</t>
  </si>
  <si>
    <t>River Valley School District</t>
  </si>
  <si>
    <t>Sodus Township S/D #5</t>
  </si>
  <si>
    <t>St. Joseph Public Schools</t>
  </si>
  <si>
    <t>Watervliet School District</t>
  </si>
  <si>
    <t>Berrien RESA  - District created from ISD</t>
  </si>
  <si>
    <t>Berrien County Total</t>
  </si>
  <si>
    <t>Cassopolis Public Schools</t>
  </si>
  <si>
    <t>Dowagiac Union School District</t>
  </si>
  <si>
    <t>Edwardsburg Public Schools</t>
  </si>
  <si>
    <t>Marcellus Community Schools</t>
  </si>
  <si>
    <t>Lewis Cass ISD  - District created from ISD</t>
  </si>
  <si>
    <t>Cass County Total</t>
  </si>
  <si>
    <t xml:space="preserve">Bangor Public Schools </t>
  </si>
  <si>
    <t>Bloomingdale Public School District</t>
  </si>
  <si>
    <t>Covert Public Schools</t>
  </si>
  <si>
    <t>Decatur Public Schools</t>
  </si>
  <si>
    <t>Gobles Public School District</t>
  </si>
  <si>
    <t>Hartford Public Schools</t>
  </si>
  <si>
    <t>Lawrence Public Schools</t>
  </si>
  <si>
    <t>Lawton Community School District</t>
  </si>
  <si>
    <t>Mattawan Consolidated School</t>
  </si>
  <si>
    <t>Paw Paw Public School District</t>
  </si>
  <si>
    <t>South Haven Public Schools</t>
  </si>
  <si>
    <t>Van Buren ISD  - District created from ISD</t>
  </si>
  <si>
    <t>Van Buren County Total</t>
  </si>
  <si>
    <t>Regional Total</t>
  </si>
  <si>
    <t>MISchool Data</t>
  </si>
  <si>
    <t>https://www.mischooldata.org/grades-3-8-state-testing-includes-psat-data-performance/</t>
  </si>
  <si>
    <t>White</t>
  </si>
  <si>
    <t>Black or African American</t>
  </si>
  <si>
    <t>Hispanic of Any Race</t>
  </si>
  <si>
    <t>Two or More Races</t>
  </si>
  <si>
    <t>American Indian or Alaska Native</t>
  </si>
  <si>
    <t>Asian</t>
  </si>
  <si>
    <t>Native Hawaiian or Other Pacific Islander</t>
  </si>
  <si>
    <t>&lt;=50%</t>
  </si>
  <si>
    <t>&gt;=50%</t>
  </si>
  <si>
    <t>&gt;=80%</t>
  </si>
  <si>
    <t>Bangor Public Schools</t>
  </si>
  <si>
    <t>Not Economically Disadvantaged</t>
  </si>
  <si>
    <t>Economically Disadvantaged</t>
  </si>
  <si>
    <t>Educational Attainment</t>
  </si>
  <si>
    <t>Population 25 years and over</t>
  </si>
  <si>
    <t>County</t>
  </si>
  <si>
    <t>Population</t>
  </si>
  <si>
    <t>Percentage</t>
  </si>
  <si>
    <t>Berrien County</t>
  </si>
  <si>
    <t>Population 25 Years and Over</t>
  </si>
  <si>
    <t>High School Graduate or Higher</t>
  </si>
  <si>
    <t>Associate's Degree</t>
  </si>
  <si>
    <t>Bachelor's Degree or Higher</t>
  </si>
  <si>
    <t>Cass County</t>
  </si>
  <si>
    <t>Van Buren County</t>
  </si>
  <si>
    <t>2019: American Community Survey 5-year Estimates</t>
  </si>
  <si>
    <t>TableID: S1501</t>
  </si>
  <si>
    <t>Race/Ethnicity</t>
  </si>
  <si>
    <t>White Alone</t>
  </si>
  <si>
    <t>Black or African American Alone</t>
  </si>
  <si>
    <t>American Indian or Alaska Native Alone</t>
  </si>
  <si>
    <t>Asian Alone</t>
  </si>
  <si>
    <t>Native Hawaiian and Other Pacific Islander Alone</t>
  </si>
  <si>
    <t>Some Other Race Alone</t>
  </si>
  <si>
    <t>Hispanic or Latino Origin (of any race)</t>
  </si>
  <si>
    <t>White Alone, Not Hispanic or Latino</t>
  </si>
  <si>
    <t>Poverty Rate by Educational Level</t>
  </si>
  <si>
    <t>Less Than High School Diploma</t>
  </si>
  <si>
    <t>High School Graduate</t>
  </si>
  <si>
    <t>Some College or Associate's Degree</t>
  </si>
  <si>
    <t>Household Income</t>
  </si>
  <si>
    <t>ALICE in Michigan</t>
  </si>
  <si>
    <t>Households</t>
  </si>
  <si>
    <t>Poverty Household</t>
  </si>
  <si>
    <t>% Poverty Household</t>
  </si>
  <si>
    <t>ALICE  Household</t>
  </si>
  <si>
    <t>% ALICE  Household</t>
  </si>
  <si>
    <t>Above ALICE Household</t>
  </si>
  <si>
    <t>% Above ALICE Household</t>
  </si>
  <si>
    <t>Bainbridge Township</t>
  </si>
  <si>
    <t>Baroda Township</t>
  </si>
  <si>
    <t>Benton Charter Township</t>
  </si>
  <si>
    <t>Benton Harbor City</t>
  </si>
  <si>
    <t>Berrien Township</t>
  </si>
  <si>
    <t>Bertrand Township</t>
  </si>
  <si>
    <t>Bridgman City</t>
  </si>
  <si>
    <t>Buchanan City</t>
  </si>
  <si>
    <t>Buchanan Township</t>
  </si>
  <si>
    <t>Chikaming Township</t>
  </si>
  <si>
    <t>Coloma City</t>
  </si>
  <si>
    <t>Coloma Charter Township</t>
  </si>
  <si>
    <t>Galien Township</t>
  </si>
  <si>
    <t>Hagar Township</t>
  </si>
  <si>
    <t>Lake Charter Township</t>
  </si>
  <si>
    <t>Lincoln Charter Township</t>
  </si>
  <si>
    <t>New Buffalo City</t>
  </si>
  <si>
    <t>New Buffalo Township</t>
  </si>
  <si>
    <t>Niles City</t>
  </si>
  <si>
    <t>Niles Township</t>
  </si>
  <si>
    <t>Oronoko Charter Township</t>
  </si>
  <si>
    <t>Pipestone Township</t>
  </si>
  <si>
    <t>Royalton Township</t>
  </si>
  <si>
    <t>St. Joseph City</t>
  </si>
  <si>
    <t>St. Joseph Charter Township</t>
  </si>
  <si>
    <t>Sodus Township</t>
  </si>
  <si>
    <t>Three Oaks Township</t>
  </si>
  <si>
    <t>Watervliet City</t>
  </si>
  <si>
    <t>Watervliet Township</t>
  </si>
  <si>
    <t>Weesaw Township</t>
  </si>
  <si>
    <t>Calvin Township</t>
  </si>
  <si>
    <t>Dowagiac City</t>
  </si>
  <si>
    <t>Howard Township</t>
  </si>
  <si>
    <t>Jefferson Township</t>
  </si>
  <si>
    <t>LaGrange Township</t>
  </si>
  <si>
    <t>Marcellus Township</t>
  </si>
  <si>
    <t>Mason Township</t>
  </si>
  <si>
    <t>Milton Township</t>
  </si>
  <si>
    <t>Newberg Township</t>
  </si>
  <si>
    <t>Ontwa Township</t>
  </si>
  <si>
    <t>Penn Township</t>
  </si>
  <si>
    <t>Pokagon Township</t>
  </si>
  <si>
    <t>Porter Township</t>
  </si>
  <si>
    <t>Silver Creek Township</t>
  </si>
  <si>
    <t>Volinia Township</t>
  </si>
  <si>
    <t>Wayne Township</t>
  </si>
  <si>
    <t>Almena Township</t>
  </si>
  <si>
    <t>Antwerp Township</t>
  </si>
  <si>
    <t>Arlington Township</t>
  </si>
  <si>
    <t>Bangor City</t>
  </si>
  <si>
    <t>Bangor Township</t>
  </si>
  <si>
    <t>Bloomingdale Township</t>
  </si>
  <si>
    <t>Columbia Township</t>
  </si>
  <si>
    <t>Covert Township</t>
  </si>
  <si>
    <t>Decatur Township</t>
  </si>
  <si>
    <t>Geneva Township</t>
  </si>
  <si>
    <t>Gobles City</t>
  </si>
  <si>
    <t>Hamilton Township</t>
  </si>
  <si>
    <t>Hartford City</t>
  </si>
  <si>
    <t>Hartford Township</t>
  </si>
  <si>
    <t>Keeler Township</t>
  </si>
  <si>
    <t>Lawrence Township</t>
  </si>
  <si>
    <t>Paw Paw Township</t>
  </si>
  <si>
    <t>Pine Grove Township</t>
  </si>
  <si>
    <t>South Haven City</t>
  </si>
  <si>
    <t>South Haven Charter Township</t>
  </si>
  <si>
    <t>Waverly Township</t>
  </si>
  <si>
    <t>https://www.unitedforalice.org/michigan</t>
  </si>
  <si>
    <t>Total Households</t>
  </si>
  <si>
    <t>Poverty</t>
  </si>
  <si>
    <t>Poverty %</t>
  </si>
  <si>
    <t>ALICE</t>
  </si>
  <si>
    <t>ALICE %</t>
  </si>
  <si>
    <t>Above ALICE</t>
  </si>
  <si>
    <t>Above ALICE %</t>
  </si>
  <si>
    <t>Berrien
County</t>
  </si>
  <si>
    <t>Black</t>
  </si>
  <si>
    <t>Hispanic</t>
  </si>
  <si>
    <t>2+ Races</t>
  </si>
  <si>
    <t>Total</t>
  </si>
  <si>
    <t>Cass
County</t>
  </si>
  <si>
    <t>Van Buren
County</t>
  </si>
  <si>
    <t>Household groups with less than 100 households are not included</t>
  </si>
  <si>
    <t>Employment Status</t>
  </si>
  <si>
    <t>Population 16 years and over</t>
  </si>
  <si>
    <t>Population 16 Years and Over</t>
  </si>
  <si>
    <t>Unemployment Rate</t>
  </si>
  <si>
    <t>TableID: S2301</t>
  </si>
  <si>
    <t>Labor Force Participation Rate</t>
  </si>
  <si>
    <t>Employment/Population Ratio</t>
  </si>
  <si>
    <t>American Indian and Alaska Native Alone</t>
  </si>
  <si>
    <t>Below Poverty Level</t>
  </si>
  <si>
    <t>At or Above Poverty Level</t>
  </si>
  <si>
    <t>Poor Health on at Least 14 Days in the Past Month</t>
  </si>
  <si>
    <t>2017-2019 Combined</t>
  </si>
  <si>
    <t>Poor Physical Health</t>
  </si>
  <si>
    <t>Poor Mental Health</t>
  </si>
  <si>
    <t>Cass County/Van Buren County*</t>
  </si>
  <si>
    <t>2017-2019 Michgian BRFS Regional &amp; Local Health Department Estimates</t>
  </si>
  <si>
    <t>from December 2020</t>
  </si>
  <si>
    <t>*data for Cass and Van Buren is combined</t>
  </si>
  <si>
    <t>&lt;$35,000</t>
  </si>
  <si>
    <t>$35,000 +</t>
  </si>
  <si>
    <t>Michigan Total</t>
  </si>
  <si>
    <t>2019 Michigan BRFS Estimates by Race-Ethnicity</t>
  </si>
  <si>
    <t>White, Non-Hispanic</t>
  </si>
  <si>
    <t>Black, Non-Hispanic</t>
  </si>
  <si>
    <t>Other/Multiracial, Non-Hispanic</t>
  </si>
  <si>
    <t>Household Income &lt;$35,000</t>
  </si>
  <si>
    <t>Household Income $35,000 +</t>
  </si>
  <si>
    <t>Data not available at the county level</t>
  </si>
  <si>
    <t>Regional Totals</t>
  </si>
  <si>
    <t>Number</t>
  </si>
  <si>
    <t>Regional Average</t>
  </si>
  <si>
    <t>Regional</t>
  </si>
  <si>
    <t>6.0%*</t>
  </si>
  <si>
    <t>*average figure</t>
  </si>
  <si>
    <t>Regional Averages</t>
  </si>
  <si>
    <t>Food Insecurity</t>
  </si>
  <si>
    <t>Overall</t>
  </si>
  <si>
    <t>Children</t>
  </si>
  <si>
    <t xml:space="preserve"> # Food Insecure </t>
  </si>
  <si>
    <t>Food Insecurity Rate</t>
  </si>
  <si>
    <t>Berrien  County</t>
  </si>
  <si>
    <t>13.4%  *</t>
  </si>
  <si>
    <t>15.1%  *</t>
  </si>
  <si>
    <t>*regional average</t>
  </si>
  <si>
    <t>Map the Meal Gap 2021, Feeding America</t>
  </si>
  <si>
    <t>Total Not Met</t>
  </si>
  <si>
    <t>Percent Not Met</t>
  </si>
  <si>
    <t>&gt;=90%</t>
  </si>
  <si>
    <t>Bangor Township S/D #8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</si>
</sst>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82">
    <xf numFmtId="0" fontId="0" fillId="0" borderId="0" xfId="0"/>
    <xf numFmtId="0" fontId="2" fillId="0" borderId="0" xfId="0" applyFont="1"/>
    <xf numFmtId="164" fontId="0" fillId="0" borderId="0" xfId="0" applyNumberFormat="1"/>
    <xf numFmtId="0" fontId="3" fillId="0" borderId="1" xfId="0" applyFont="1" applyBorder="1"/>
    <xf numFmtId="164" fontId="3" fillId="0" borderId="1" xfId="0" applyNumberFormat="1" applyFont="1" applyBorder="1"/>
    <xf numFmtId="0" fontId="1" fillId="0" borderId="0" xfId="0" applyFont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right"/>
    </xf>
    <xf numFmtId="164" fontId="3" fillId="3" borderId="1" xfId="0" applyNumberFormat="1" applyFont="1" applyFill="1" applyBorder="1" applyAlignment="1">
      <alignment horizontal="right"/>
    </xf>
    <xf numFmtId="0" fontId="3" fillId="0" borderId="0" xfId="0" applyFont="1"/>
    <xf numFmtId="0" fontId="0" fillId="4" borderId="1" xfId="0" applyFill="1" applyBorder="1"/>
    <xf numFmtId="164" fontId="0" fillId="4" borderId="1" xfId="0" applyNumberFormat="1" applyFill="1" applyBorder="1"/>
    <xf numFmtId="0" fontId="0" fillId="5" borderId="1" xfId="0" applyFill="1" applyBorder="1"/>
    <xf numFmtId="0" fontId="0" fillId="5" borderId="1" xfId="0" applyFill="1" applyBorder="1" applyAlignment="1">
      <alignment horizontal="right"/>
    </xf>
    <xf numFmtId="164" fontId="0" fillId="5" borderId="1" xfId="0" applyNumberFormat="1" applyFill="1" applyBorder="1" applyAlignment="1">
      <alignment horizontal="right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right"/>
    </xf>
    <xf numFmtId="164" fontId="3" fillId="6" borderId="1" xfId="0" applyNumberFormat="1" applyFont="1" applyFill="1" applyBorder="1" applyAlignment="1">
      <alignment horizontal="right"/>
    </xf>
    <xf numFmtId="0" fontId="0" fillId="7" borderId="1" xfId="0" applyFill="1" applyBorder="1"/>
    <xf numFmtId="0" fontId="0" fillId="7" borderId="1" xfId="0" applyFill="1" applyBorder="1" applyAlignment="1">
      <alignment horizontal="right"/>
    </xf>
    <xf numFmtId="164" fontId="0" fillId="7" borderId="1" xfId="0" applyNumberFormat="1" applyFill="1" applyBorder="1" applyAlignment="1">
      <alignment horizontal="right"/>
    </xf>
    <xf numFmtId="0" fontId="3" fillId="8" borderId="1" xfId="0" applyFont="1" applyFill="1" applyBorder="1"/>
    <xf numFmtId="0" fontId="3" fillId="8" borderId="1" xfId="0" applyFont="1" applyFill="1" applyBorder="1" applyAlignment="1">
      <alignment horizontal="right"/>
    </xf>
    <xf numFmtId="164" fontId="3" fillId="8" borderId="1" xfId="0" applyNumberFormat="1" applyFont="1" applyFill="1" applyBorder="1" applyAlignment="1">
      <alignment horizontal="right"/>
    </xf>
    <xf numFmtId="0" fontId="4" fillId="0" borderId="1" xfId="0" applyFont="1" applyBorder="1"/>
    <xf numFmtId="164" fontId="4" fillId="0" borderId="1" xfId="0" applyNumberFormat="1" applyFont="1" applyBorder="1"/>
    <xf numFmtId="0" fontId="0" fillId="4" borderId="2" xfId="0" applyFill="1" applyBorder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3" fillId="4" borderId="1" xfId="0" applyFont="1" applyFill="1" applyBorder="1" applyAlignment="1">
      <alignment horizontal="center"/>
    </xf>
    <xf numFmtId="164" fontId="3" fillId="4" borderId="1" xfId="0" applyNumberFormat="1" applyFont="1" applyFill="1" applyBorder="1"/>
    <xf numFmtId="164" fontId="0" fillId="4" borderId="1" xfId="0" applyNumberFormat="1" applyFill="1" applyBorder="1" applyAlignment="1">
      <alignment horizontal="right"/>
    </xf>
    <xf numFmtId="164" fontId="0" fillId="0" borderId="0" xfId="0" applyNumberFormat="1" applyAlignment="1">
      <alignment horizontal="right"/>
    </xf>
    <xf numFmtId="164" fontId="3" fillId="4" borderId="1" xfId="0" applyNumberFormat="1" applyFont="1" applyFill="1" applyBorder="1" applyAlignment="1">
      <alignment horizontal="right"/>
    </xf>
    <xf numFmtId="164" fontId="4" fillId="4" borderId="1" xfId="0" applyNumberFormat="1" applyFont="1" applyFill="1" applyBorder="1"/>
    <xf numFmtId="3" fontId="0" fillId="0" borderId="0" xfId="0" applyNumberFormat="1"/>
    <xf numFmtId="0" fontId="0" fillId="0" borderId="0" xfId="0" applyAlignment="1">
      <alignment horizontal="left"/>
    </xf>
    <xf numFmtId="3" fontId="3" fillId="0" borderId="1" xfId="0" applyNumberFormat="1" applyFont="1" applyBorder="1"/>
    <xf numFmtId="0" fontId="3" fillId="9" borderId="1" xfId="0" applyFont="1" applyFill="1" applyBorder="1"/>
    <xf numFmtId="3" fontId="3" fillId="9" borderId="1" xfId="0" applyNumberFormat="1" applyFont="1" applyFill="1" applyBorder="1"/>
    <xf numFmtId="164" fontId="3" fillId="9" borderId="1" xfId="0" applyNumberFormat="1" applyFont="1" applyFill="1" applyBorder="1"/>
    <xf numFmtId="3" fontId="0" fillId="0" borderId="1" xfId="0" applyNumberFormat="1" applyBorder="1"/>
    <xf numFmtId="164" fontId="0" fillId="0" borderId="1" xfId="0" applyNumberFormat="1" applyBorder="1"/>
    <xf numFmtId="0" fontId="0" fillId="10" borderId="1" xfId="0" applyFill="1" applyBorder="1"/>
    <xf numFmtId="3" fontId="0" fillId="10" borderId="1" xfId="0" applyNumberFormat="1" applyFill="1" applyBorder="1"/>
    <xf numFmtId="164" fontId="0" fillId="10" borderId="1" xfId="0" applyNumberFormat="1" applyFill="1" applyBorder="1"/>
    <xf numFmtId="3" fontId="0" fillId="4" borderId="1" xfId="0" applyNumberFormat="1" applyFill="1" applyBorder="1"/>
    <xf numFmtId="3" fontId="3" fillId="6" borderId="1" xfId="0" applyNumberFormat="1" applyFont="1" applyFill="1" applyBorder="1"/>
    <xf numFmtId="164" fontId="3" fillId="6" borderId="1" xfId="0" applyNumberFormat="1" applyFont="1" applyFill="1" applyBorder="1"/>
    <xf numFmtId="3" fontId="0" fillId="5" borderId="1" xfId="0" applyNumberFormat="1" applyFill="1" applyBorder="1"/>
    <xf numFmtId="164" fontId="0" fillId="5" borderId="1" xfId="0" applyNumberFormat="1" applyFill="1" applyBorder="1"/>
    <xf numFmtId="3" fontId="3" fillId="8" borderId="1" xfId="0" applyNumberFormat="1" applyFont="1" applyFill="1" applyBorder="1"/>
    <xf numFmtId="164" fontId="3" fillId="8" borderId="1" xfId="0" applyNumberFormat="1" applyFont="1" applyFill="1" applyBorder="1"/>
    <xf numFmtId="3" fontId="0" fillId="7" borderId="1" xfId="0" applyNumberFormat="1" applyFill="1" applyBorder="1"/>
    <xf numFmtId="164" fontId="0" fillId="7" borderId="1" xfId="0" applyNumberForma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164" fontId="0" fillId="2" borderId="1" xfId="0" applyNumberFormat="1" applyFill="1" applyBorder="1"/>
    <xf numFmtId="0" fontId="3" fillId="0" borderId="1" xfId="1" applyFont="1" applyBorder="1" applyAlignment="1">
      <alignment wrapText="1"/>
    </xf>
    <xf numFmtId="3" fontId="3" fillId="0" borderId="1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49" fontId="1" fillId="2" borderId="1" xfId="1" applyNumberFormat="1" applyFont="1" applyFill="1" applyBorder="1" applyAlignment="1">
      <alignment vertical="top"/>
    </xf>
    <xf numFmtId="3" fontId="0" fillId="2" borderId="1" xfId="0" applyNumberFormat="1" applyFill="1" applyBorder="1"/>
    <xf numFmtId="49" fontId="1" fillId="0" borderId="1" xfId="1" applyNumberFormat="1" applyFont="1" applyBorder="1" applyAlignment="1">
      <alignment vertical="top"/>
    </xf>
    <xf numFmtId="49" fontId="3" fillId="3" borderId="1" xfId="1" applyNumberFormat="1" applyFont="1" applyFill="1" applyBorder="1" applyAlignment="1">
      <alignment vertical="top"/>
    </xf>
    <xf numFmtId="3" fontId="3" fillId="3" borderId="1" xfId="0" applyNumberFormat="1" applyFont="1" applyFill="1" applyBorder="1"/>
    <xf numFmtId="164" fontId="3" fillId="3" borderId="1" xfId="0" applyNumberFormat="1" applyFont="1" applyFill="1" applyBorder="1"/>
    <xf numFmtId="0" fontId="1" fillId="11" borderId="1" xfId="0" applyFont="1" applyFill="1" applyBorder="1"/>
    <xf numFmtId="164" fontId="1" fillId="11" borderId="1" xfId="0" applyNumberFormat="1" applyFont="1" applyFill="1" applyBorder="1"/>
    <xf numFmtId="164" fontId="1" fillId="11" borderId="1" xfId="0" applyNumberFormat="1" applyFont="1" applyFill="1" applyBorder="1" applyAlignment="1">
      <alignment wrapText="1"/>
    </xf>
    <xf numFmtId="49" fontId="1" fillId="5" borderId="1" xfId="1" applyNumberFormat="1" applyFont="1" applyFill="1" applyBorder="1" applyAlignment="1">
      <alignment vertical="top"/>
    </xf>
    <xf numFmtId="49" fontId="3" fillId="6" borderId="1" xfId="1" applyNumberFormat="1" applyFont="1" applyFill="1" applyBorder="1" applyAlignment="1">
      <alignment vertical="top"/>
    </xf>
    <xf numFmtId="49" fontId="1" fillId="7" borderId="1" xfId="1" applyNumberFormat="1" applyFont="1" applyFill="1" applyBorder="1" applyAlignment="1">
      <alignment vertical="top"/>
    </xf>
    <xf numFmtId="9" fontId="0" fillId="0" borderId="0" xfId="0" applyNumberFormat="1"/>
    <xf numFmtId="0" fontId="3" fillId="0" borderId="3" xfId="0" applyFont="1" applyBorder="1" applyAlignment="1">
      <alignment vertical="center"/>
    </xf>
    <xf numFmtId="0" fontId="3" fillId="0" borderId="3" xfId="0" applyFont="1" applyBorder="1"/>
    <xf numFmtId="9" fontId="3" fillId="0" borderId="3" xfId="0" applyNumberFormat="1" applyFont="1" applyBorder="1"/>
    <xf numFmtId="0" fontId="0" fillId="2" borderId="10" xfId="0" applyFill="1" applyBorder="1"/>
    <xf numFmtId="9" fontId="0" fillId="2" borderId="10" xfId="0" applyNumberFormat="1" applyFill="1" applyBorder="1"/>
    <xf numFmtId="9" fontId="0" fillId="2" borderId="11" xfId="0" applyNumberFormat="1" applyFill="1" applyBorder="1"/>
    <xf numFmtId="9" fontId="0" fillId="0" borderId="1" xfId="0" applyNumberFormat="1" applyBorder="1"/>
    <xf numFmtId="9" fontId="0" fillId="0" borderId="13" xfId="0" applyNumberFormat="1" applyBorder="1"/>
    <xf numFmtId="9" fontId="0" fillId="2" borderId="1" xfId="0" applyNumberFormat="1" applyFill="1" applyBorder="1"/>
    <xf numFmtId="9" fontId="0" fillId="2" borderId="13" xfId="0" applyNumberFormat="1" applyFill="1" applyBorder="1"/>
    <xf numFmtId="0" fontId="1" fillId="0" borderId="15" xfId="0" applyFont="1" applyBorder="1"/>
    <xf numFmtId="9" fontId="1" fillId="0" borderId="15" xfId="0" applyNumberFormat="1" applyFont="1" applyBorder="1"/>
    <xf numFmtId="9" fontId="1" fillId="0" borderId="16" xfId="0" applyNumberFormat="1" applyFont="1" applyBorder="1"/>
    <xf numFmtId="0" fontId="0" fillId="5" borderId="10" xfId="0" applyFill="1" applyBorder="1"/>
    <xf numFmtId="9" fontId="0" fillId="5" borderId="10" xfId="0" applyNumberFormat="1" applyFill="1" applyBorder="1"/>
    <xf numFmtId="9" fontId="0" fillId="5" borderId="11" xfId="0" applyNumberFormat="1" applyFill="1" applyBorder="1"/>
    <xf numFmtId="9" fontId="0" fillId="5" borderId="1" xfId="0" applyNumberFormat="1" applyFill="1" applyBorder="1"/>
    <xf numFmtId="9" fontId="0" fillId="5" borderId="13" xfId="0" applyNumberFormat="1" applyFill="1" applyBorder="1"/>
    <xf numFmtId="0" fontId="0" fillId="7" borderId="10" xfId="0" applyFill="1" applyBorder="1"/>
    <xf numFmtId="9" fontId="0" fillId="7" borderId="10" xfId="0" applyNumberFormat="1" applyFill="1" applyBorder="1"/>
    <xf numFmtId="9" fontId="0" fillId="7" borderId="11" xfId="0" applyNumberFormat="1" applyFill="1" applyBorder="1"/>
    <xf numFmtId="9" fontId="0" fillId="7" borderId="1" xfId="0" applyNumberFormat="1" applyFill="1" applyBorder="1"/>
    <xf numFmtId="9" fontId="0" fillId="7" borderId="13" xfId="0" applyNumberFormat="1" applyFill="1" applyBorder="1"/>
    <xf numFmtId="0" fontId="0" fillId="12" borderId="10" xfId="0" applyFill="1" applyBorder="1"/>
    <xf numFmtId="9" fontId="0" fillId="12" borderId="10" xfId="0" applyNumberFormat="1" applyFill="1" applyBorder="1"/>
    <xf numFmtId="9" fontId="0" fillId="12" borderId="11" xfId="0" applyNumberFormat="1" applyFill="1" applyBorder="1"/>
    <xf numFmtId="0" fontId="0" fillId="12" borderId="1" xfId="0" applyFill="1" applyBorder="1"/>
    <xf numFmtId="9" fontId="0" fillId="12" borderId="1" xfId="0" applyNumberFormat="1" applyFill="1" applyBorder="1"/>
    <xf numFmtId="9" fontId="0" fillId="12" borderId="13" xfId="0" applyNumberFormat="1" applyFill="1" applyBorder="1"/>
    <xf numFmtId="0" fontId="6" fillId="0" borderId="0" xfId="0" applyFont="1"/>
    <xf numFmtId="0" fontId="0" fillId="0" borderId="0" xfId="0" applyAlignment="1">
      <alignment vertical="center"/>
    </xf>
    <xf numFmtId="3" fontId="3" fillId="0" borderId="1" xfId="0" applyNumberFormat="1" applyFont="1" applyBorder="1" applyAlignment="1">
      <alignment horizontal="center"/>
    </xf>
    <xf numFmtId="3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" fontId="0" fillId="0" borderId="0" xfId="0" applyNumberFormat="1"/>
    <xf numFmtId="1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17" fontId="1" fillId="0" borderId="0" xfId="0" applyNumberFormat="1" applyFont="1" applyAlignment="1">
      <alignment horizontal="left"/>
    </xf>
    <xf numFmtId="164" fontId="1" fillId="6" borderId="1" xfId="0" applyNumberFormat="1" applyFont="1" applyFill="1" applyBorder="1"/>
    <xf numFmtId="164" fontId="3" fillId="0" borderId="1" xfId="0" applyNumberFormat="1" applyFont="1" applyBorder="1" applyAlignment="1">
      <alignment horizontal="right"/>
    </xf>
    <xf numFmtId="164" fontId="0" fillId="12" borderId="1" xfId="0" applyNumberFormat="1" applyFill="1" applyBorder="1"/>
    <xf numFmtId="164" fontId="3" fillId="9" borderId="1" xfId="0" applyNumberFormat="1" applyFont="1" applyFill="1" applyBorder="1" applyAlignment="1">
      <alignment horizontal="right"/>
    </xf>
    <xf numFmtId="164" fontId="1" fillId="9" borderId="1" xfId="0" applyNumberFormat="1" applyFont="1" applyFill="1" applyBorder="1"/>
    <xf numFmtId="0" fontId="7" fillId="0" borderId="0" xfId="0" applyFont="1"/>
    <xf numFmtId="0" fontId="0" fillId="0" borderId="1" xfId="0" applyFill="1" applyBorder="1"/>
    <xf numFmtId="0" fontId="3" fillId="13" borderId="1" xfId="0" applyFont="1" applyFill="1" applyBorder="1"/>
    <xf numFmtId="164" fontId="0" fillId="13" borderId="1" xfId="0" applyNumberFormat="1" applyFill="1" applyBorder="1"/>
    <xf numFmtId="3" fontId="0" fillId="12" borderId="1" xfId="0" applyNumberFormat="1" applyFill="1" applyBorder="1"/>
    <xf numFmtId="0" fontId="3" fillId="0" borderId="1" xfId="0" applyFont="1" applyBorder="1" applyAlignment="1">
      <alignment horizontal="center"/>
    </xf>
    <xf numFmtId="3" fontId="3" fillId="13" borderId="1" xfId="0" applyNumberFormat="1" applyFont="1" applyFill="1" applyBorder="1"/>
    <xf numFmtId="164" fontId="3" fillId="13" borderId="1" xfId="0" applyNumberFormat="1" applyFont="1" applyFill="1" applyBorder="1"/>
    <xf numFmtId="3" fontId="8" fillId="14" borderId="1" xfId="0" applyNumberFormat="1" applyFont="1" applyFill="1" applyBorder="1"/>
    <xf numFmtId="3" fontId="8" fillId="12" borderId="1" xfId="0" applyNumberFormat="1" applyFont="1" applyFill="1" applyBorder="1"/>
    <xf numFmtId="164" fontId="8" fillId="12" borderId="1" xfId="0" applyNumberFormat="1" applyFont="1" applyFill="1" applyBorder="1"/>
    <xf numFmtId="164" fontId="8" fillId="0" borderId="1" xfId="0" applyNumberFormat="1" applyFont="1" applyFill="1" applyBorder="1"/>
    <xf numFmtId="3" fontId="4" fillId="0" borderId="1" xfId="0" applyNumberFormat="1" applyFont="1" applyBorder="1"/>
    <xf numFmtId="3" fontId="8" fillId="0" borderId="1" xfId="0" applyNumberFormat="1" applyFont="1" applyFill="1" applyBorder="1"/>
    <xf numFmtId="0" fontId="1" fillId="0" borderId="1" xfId="0" applyFont="1" applyFill="1" applyBorder="1"/>
    <xf numFmtId="164" fontId="1" fillId="0" borderId="1" xfId="0" applyNumberFormat="1" applyFont="1" applyFill="1" applyBorder="1"/>
    <xf numFmtId="0" fontId="0" fillId="15" borderId="1" xfId="0" applyFill="1" applyBorder="1"/>
    <xf numFmtId="3" fontId="0" fillId="15" borderId="1" xfId="0" applyNumberFormat="1" applyFill="1" applyBorder="1"/>
    <xf numFmtId="164" fontId="0" fillId="15" borderId="1" xfId="0" applyNumberFormat="1" applyFill="1" applyBorder="1"/>
    <xf numFmtId="3" fontId="3" fillId="0" borderId="0" xfId="0" applyNumberFormat="1" applyFont="1"/>
    <xf numFmtId="164" fontId="3" fillId="0" borderId="0" xfId="0" applyNumberFormat="1" applyFont="1" applyAlignment="1">
      <alignment horizontal="right"/>
    </xf>
    <xf numFmtId="0" fontId="0" fillId="4" borderId="1" xfId="0" applyFill="1" applyBorder="1" applyAlignment="1">
      <alignment horizontal="righ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right"/>
    </xf>
    <xf numFmtId="0" fontId="9" fillId="4" borderId="1" xfId="0" applyFont="1" applyFill="1" applyBorder="1"/>
    <xf numFmtId="0" fontId="4" fillId="0" borderId="1" xfId="0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9" fillId="4" borderId="1" xfId="0" applyFont="1" applyFill="1" applyBorder="1" applyAlignment="1">
      <alignment horizontal="right"/>
    </xf>
    <xf numFmtId="164" fontId="4" fillId="4" borderId="1" xfId="0" applyNumberFormat="1" applyFont="1" applyFill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Normal" xfId="0" builtinId="0"/>
    <cellStyle name="Normal 2" xfId="1" xr:uid="{A5510F90-3BFE-4970-B6D7-5CF6BAF13D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BE327-29DB-452E-95ED-F7A68B981322}">
  <dimension ref="A1:D54"/>
  <sheetViews>
    <sheetView workbookViewId="0">
      <selection sqref="A1:XFD1048576"/>
    </sheetView>
  </sheetViews>
  <sheetFormatPr defaultRowHeight="14.4" x14ac:dyDescent="0.3"/>
  <cols>
    <col min="1" max="1" width="38" bestFit="1" customWidth="1"/>
    <col min="2" max="2" width="18.33203125" bestFit="1" customWidth="1"/>
    <col min="3" max="3" width="15" bestFit="1" customWidth="1"/>
    <col min="4" max="4" width="17.6640625" style="2" bestFit="1" customWidth="1"/>
  </cols>
  <sheetData>
    <row r="1" spans="1:4" ht="21" x14ac:dyDescent="0.4">
      <c r="A1" s="1" t="s">
        <v>0</v>
      </c>
    </row>
    <row r="2" spans="1:4" x14ac:dyDescent="0.3">
      <c r="A2" t="s">
        <v>1</v>
      </c>
    </row>
    <row r="3" spans="1:4" x14ac:dyDescent="0.3">
      <c r="A3" t="s">
        <v>2</v>
      </c>
    </row>
    <row r="4" spans="1:4" ht="15.6" x14ac:dyDescent="0.3">
      <c r="B4" s="154" t="s">
        <v>3</v>
      </c>
      <c r="C4" s="154"/>
      <c r="D4" s="154"/>
    </row>
    <row r="5" spans="1:4" s="5" customFormat="1" ht="15.6" x14ac:dyDescent="0.3">
      <c r="A5" s="3" t="s">
        <v>4</v>
      </c>
      <c r="B5" s="3" t="s">
        <v>5</v>
      </c>
      <c r="C5" s="3" t="s">
        <v>229</v>
      </c>
      <c r="D5" s="4" t="s">
        <v>230</v>
      </c>
    </row>
    <row r="6" spans="1:4" x14ac:dyDescent="0.3">
      <c r="A6" s="6" t="s">
        <v>6</v>
      </c>
      <c r="B6" s="7">
        <v>125</v>
      </c>
      <c r="C6" s="6">
        <v>118</v>
      </c>
      <c r="D6" s="64">
        <v>0.94399999999999995</v>
      </c>
    </row>
    <row r="7" spans="1:4" x14ac:dyDescent="0.3">
      <c r="A7" s="9" t="s">
        <v>7</v>
      </c>
      <c r="B7" s="10">
        <v>56</v>
      </c>
      <c r="C7" s="10" t="s">
        <v>18</v>
      </c>
      <c r="D7" s="11" t="s">
        <v>231</v>
      </c>
    </row>
    <row r="8" spans="1:4" x14ac:dyDescent="0.3">
      <c r="A8" s="6" t="s">
        <v>9</v>
      </c>
      <c r="B8" s="7">
        <v>117</v>
      </c>
      <c r="C8" s="7">
        <v>77</v>
      </c>
      <c r="D8" s="8">
        <v>0.65800000000000003</v>
      </c>
    </row>
    <row r="9" spans="1:4" x14ac:dyDescent="0.3">
      <c r="A9" s="9" t="s">
        <v>10</v>
      </c>
      <c r="B9" s="10">
        <v>83</v>
      </c>
      <c r="C9" s="10">
        <v>62</v>
      </c>
      <c r="D9" s="11">
        <v>0.747</v>
      </c>
    </row>
    <row r="10" spans="1:4" x14ac:dyDescent="0.3">
      <c r="A10" s="6" t="s">
        <v>11</v>
      </c>
      <c r="B10" s="7">
        <v>64</v>
      </c>
      <c r="C10" s="7">
        <v>17</v>
      </c>
      <c r="D10" s="8">
        <v>0.26600000000000001</v>
      </c>
    </row>
    <row r="11" spans="1:4" x14ac:dyDescent="0.3">
      <c r="A11" s="9" t="s">
        <v>12</v>
      </c>
      <c r="B11" s="10">
        <v>119</v>
      </c>
      <c r="C11" s="10">
        <v>60</v>
      </c>
      <c r="D11" s="11">
        <v>0.496</v>
      </c>
    </row>
    <row r="12" spans="1:4" x14ac:dyDescent="0.3">
      <c r="A12" s="6" t="s">
        <v>13</v>
      </c>
      <c r="B12" s="7">
        <v>89</v>
      </c>
      <c r="C12" s="7">
        <v>54</v>
      </c>
      <c r="D12" s="8">
        <v>0.60699999999999998</v>
      </c>
    </row>
    <row r="13" spans="1:4" x14ac:dyDescent="0.3">
      <c r="A13" s="9" t="s">
        <v>14</v>
      </c>
      <c r="B13" s="10">
        <v>53</v>
      </c>
      <c r="C13" s="10">
        <v>39</v>
      </c>
      <c r="D13" s="11">
        <v>0.73599999999999999</v>
      </c>
    </row>
    <row r="14" spans="1:4" x14ac:dyDescent="0.3">
      <c r="A14" s="6" t="s">
        <v>15</v>
      </c>
      <c r="B14" s="7">
        <v>48</v>
      </c>
      <c r="C14" s="7">
        <v>40</v>
      </c>
      <c r="D14" s="8">
        <v>0.83299999999999996</v>
      </c>
    </row>
    <row r="15" spans="1:4" x14ac:dyDescent="0.3">
      <c r="A15" s="9" t="s">
        <v>16</v>
      </c>
      <c r="B15" s="10" t="s">
        <v>17</v>
      </c>
      <c r="C15" s="10" t="s">
        <v>18</v>
      </c>
      <c r="D15" s="11" t="s">
        <v>18</v>
      </c>
    </row>
    <row r="16" spans="1:4" x14ac:dyDescent="0.3">
      <c r="A16" s="6" t="s">
        <v>19</v>
      </c>
      <c r="B16" s="7">
        <v>197</v>
      </c>
      <c r="C16" s="7">
        <v>82</v>
      </c>
      <c r="D16" s="8">
        <v>0.41599999999999998</v>
      </c>
    </row>
    <row r="17" spans="1:4" x14ac:dyDescent="0.3">
      <c r="A17" s="9" t="s">
        <v>20</v>
      </c>
      <c r="B17" s="10">
        <v>27</v>
      </c>
      <c r="C17" s="10">
        <v>24</v>
      </c>
      <c r="D17" s="11" t="s">
        <v>61</v>
      </c>
    </row>
    <row r="18" spans="1:4" x14ac:dyDescent="0.3">
      <c r="A18" s="6" t="s">
        <v>22</v>
      </c>
      <c r="B18" s="7">
        <v>35</v>
      </c>
      <c r="C18" s="7">
        <v>8</v>
      </c>
      <c r="D18" s="8">
        <v>0.22900000000000001</v>
      </c>
    </row>
    <row r="19" spans="1:4" x14ac:dyDescent="0.3">
      <c r="A19" s="9" t="s">
        <v>23</v>
      </c>
      <c r="B19" s="10">
        <v>283</v>
      </c>
      <c r="C19" s="10">
        <v>161</v>
      </c>
      <c r="D19" s="11">
        <v>0.56899999999999995</v>
      </c>
    </row>
    <row r="20" spans="1:4" x14ac:dyDescent="0.3">
      <c r="A20" s="6" t="s">
        <v>24</v>
      </c>
      <c r="B20" s="7">
        <v>54</v>
      </c>
      <c r="C20" s="7">
        <v>31</v>
      </c>
      <c r="D20" s="8">
        <v>0.57399999999999995</v>
      </c>
    </row>
    <row r="21" spans="1:4" x14ac:dyDescent="0.3">
      <c r="A21" s="9" t="s">
        <v>25</v>
      </c>
      <c r="B21" s="10" t="s">
        <v>17</v>
      </c>
      <c r="C21" s="10" t="s">
        <v>18</v>
      </c>
      <c r="D21" s="11" t="s">
        <v>18</v>
      </c>
    </row>
    <row r="22" spans="1:4" x14ac:dyDescent="0.3">
      <c r="A22" s="6" t="s">
        <v>26</v>
      </c>
      <c r="B22" s="7">
        <v>180</v>
      </c>
      <c r="C22" s="7">
        <v>66</v>
      </c>
      <c r="D22" s="8">
        <v>0.36699999999999999</v>
      </c>
    </row>
    <row r="23" spans="1:4" x14ac:dyDescent="0.3">
      <c r="A23" s="9" t="s">
        <v>27</v>
      </c>
      <c r="B23" s="10">
        <v>89</v>
      </c>
      <c r="C23" s="10">
        <v>45</v>
      </c>
      <c r="D23" s="11">
        <v>0.50600000000000001</v>
      </c>
    </row>
    <row r="24" spans="1:4" x14ac:dyDescent="0.3">
      <c r="A24" s="6" t="s">
        <v>28</v>
      </c>
      <c r="B24" s="7" t="s">
        <v>17</v>
      </c>
      <c r="C24" s="7" t="s">
        <v>18</v>
      </c>
      <c r="D24" s="8" t="s">
        <v>18</v>
      </c>
    </row>
    <row r="25" spans="1:4" s="15" customFormat="1" ht="15.6" x14ac:dyDescent="0.3">
      <c r="A25" s="12" t="s">
        <v>29</v>
      </c>
      <c r="B25" s="13">
        <v>1634</v>
      </c>
      <c r="C25" s="13">
        <v>947</v>
      </c>
      <c r="D25" s="14">
        <v>0.57999999999999996</v>
      </c>
    </row>
    <row r="26" spans="1:4" ht="7.5" customHeight="1" x14ac:dyDescent="0.3">
      <c r="A26" s="16"/>
      <c r="B26" s="16"/>
      <c r="C26" s="17"/>
      <c r="D26" s="17"/>
    </row>
    <row r="27" spans="1:4" x14ac:dyDescent="0.3">
      <c r="A27" s="18" t="s">
        <v>30</v>
      </c>
      <c r="B27" s="19">
        <v>78</v>
      </c>
      <c r="C27" s="19">
        <v>58</v>
      </c>
      <c r="D27" s="20">
        <v>0.74399999999999999</v>
      </c>
    </row>
    <row r="28" spans="1:4" x14ac:dyDescent="0.3">
      <c r="A28" s="9" t="s">
        <v>31</v>
      </c>
      <c r="B28" s="10">
        <v>143</v>
      </c>
      <c r="C28" s="10">
        <v>99</v>
      </c>
      <c r="D28" s="11">
        <v>0.69199999999999995</v>
      </c>
    </row>
    <row r="29" spans="1:4" x14ac:dyDescent="0.3">
      <c r="A29" s="18" t="s">
        <v>32</v>
      </c>
      <c r="B29" s="19">
        <v>196</v>
      </c>
      <c r="C29" s="19">
        <v>69</v>
      </c>
      <c r="D29" s="20">
        <v>0.35199999999999998</v>
      </c>
    </row>
    <row r="30" spans="1:4" x14ac:dyDescent="0.3">
      <c r="A30" s="9" t="s">
        <v>33</v>
      </c>
      <c r="B30" s="10">
        <v>50</v>
      </c>
      <c r="C30" s="10">
        <v>25</v>
      </c>
      <c r="D30" s="11">
        <v>0.5</v>
      </c>
    </row>
    <row r="31" spans="1:4" x14ac:dyDescent="0.3">
      <c r="A31" s="18" t="s">
        <v>34</v>
      </c>
      <c r="B31" s="19" t="s">
        <v>17</v>
      </c>
      <c r="C31" s="19" t="s">
        <v>18</v>
      </c>
      <c r="D31" s="20" t="s">
        <v>18</v>
      </c>
    </row>
    <row r="32" spans="1:4" s="15" customFormat="1" ht="15.6" x14ac:dyDescent="0.3">
      <c r="A32" s="21" t="s">
        <v>35</v>
      </c>
      <c r="B32" s="22">
        <v>470</v>
      </c>
      <c r="C32" s="21">
        <v>254</v>
      </c>
      <c r="D32" s="55">
        <v>0.54</v>
      </c>
    </row>
    <row r="33" spans="1:4" ht="7.5" customHeight="1" x14ac:dyDescent="0.3">
      <c r="A33" s="16"/>
      <c r="B33" s="16"/>
      <c r="C33" s="17"/>
      <c r="D33" s="17"/>
    </row>
    <row r="34" spans="1:4" x14ac:dyDescent="0.3">
      <c r="A34" s="24" t="s">
        <v>36</v>
      </c>
      <c r="B34" s="25">
        <v>74</v>
      </c>
      <c r="C34" s="25">
        <v>46</v>
      </c>
      <c r="D34" s="61">
        <v>0.622</v>
      </c>
    </row>
    <row r="35" spans="1:4" x14ac:dyDescent="0.3">
      <c r="A35" s="9" t="s">
        <v>232</v>
      </c>
      <c r="B35" s="10" t="s">
        <v>17</v>
      </c>
      <c r="C35" s="10" t="s">
        <v>18</v>
      </c>
      <c r="D35" s="11" t="s">
        <v>18</v>
      </c>
    </row>
    <row r="36" spans="1:4" x14ac:dyDescent="0.3">
      <c r="A36" s="24" t="s">
        <v>37</v>
      </c>
      <c r="B36" s="25">
        <v>71</v>
      </c>
      <c r="C36" s="24">
        <v>52</v>
      </c>
      <c r="D36" s="61">
        <v>0.73199999999999998</v>
      </c>
    </row>
    <row r="37" spans="1:4" x14ac:dyDescent="0.3">
      <c r="A37" s="9" t="s">
        <v>38</v>
      </c>
      <c r="B37" s="10">
        <v>22</v>
      </c>
      <c r="C37" s="9">
        <v>15</v>
      </c>
      <c r="D37" s="49">
        <v>0.68200000000000005</v>
      </c>
    </row>
    <row r="38" spans="1:4" x14ac:dyDescent="0.3">
      <c r="A38" s="24" t="s">
        <v>39</v>
      </c>
      <c r="B38" s="25">
        <v>55</v>
      </c>
      <c r="C38" s="24">
        <v>34</v>
      </c>
      <c r="D38" s="61">
        <v>0.61799999999999999</v>
      </c>
    </row>
    <row r="39" spans="1:4" x14ac:dyDescent="0.3">
      <c r="A39" s="9" t="s">
        <v>40</v>
      </c>
      <c r="B39" s="10">
        <v>56</v>
      </c>
      <c r="C39" s="9">
        <v>38</v>
      </c>
      <c r="D39" s="49">
        <v>0.67900000000000005</v>
      </c>
    </row>
    <row r="40" spans="1:4" x14ac:dyDescent="0.3">
      <c r="A40" s="24" t="s">
        <v>41</v>
      </c>
      <c r="B40" s="25">
        <v>96</v>
      </c>
      <c r="C40" s="24">
        <v>79</v>
      </c>
      <c r="D40" s="61">
        <v>0.82299999999999995</v>
      </c>
    </row>
    <row r="41" spans="1:4" x14ac:dyDescent="0.3">
      <c r="A41" s="9" t="s">
        <v>42</v>
      </c>
      <c r="B41" s="10">
        <v>36</v>
      </c>
      <c r="C41" s="9">
        <v>24</v>
      </c>
      <c r="D41" s="49">
        <v>0.66700000000000004</v>
      </c>
    </row>
    <row r="42" spans="1:4" x14ac:dyDescent="0.3">
      <c r="A42" s="24" t="s">
        <v>43</v>
      </c>
      <c r="B42" s="25">
        <v>54</v>
      </c>
      <c r="C42" s="24">
        <v>26</v>
      </c>
      <c r="D42" s="61">
        <v>0.48099999999999998</v>
      </c>
    </row>
    <row r="43" spans="1:4" x14ac:dyDescent="0.3">
      <c r="A43" s="9" t="s">
        <v>44</v>
      </c>
      <c r="B43" s="10">
        <v>284</v>
      </c>
      <c r="C43" s="9">
        <v>106</v>
      </c>
      <c r="D43" s="49">
        <v>0.373</v>
      </c>
    </row>
    <row r="44" spans="1:4" x14ac:dyDescent="0.3">
      <c r="A44" s="24" t="s">
        <v>45</v>
      </c>
      <c r="B44" s="25">
        <v>121</v>
      </c>
      <c r="C44" s="24">
        <v>54</v>
      </c>
      <c r="D44" s="61">
        <v>0.44600000000000001</v>
      </c>
    </row>
    <row r="45" spans="1:4" x14ac:dyDescent="0.3">
      <c r="A45" s="9" t="s">
        <v>46</v>
      </c>
      <c r="B45" s="10">
        <v>153</v>
      </c>
      <c r="C45" s="9">
        <v>81</v>
      </c>
      <c r="D45" s="49">
        <v>0.54900000000000004</v>
      </c>
    </row>
    <row r="46" spans="1:4" x14ac:dyDescent="0.3">
      <c r="A46" s="24" t="s">
        <v>47</v>
      </c>
      <c r="B46" s="25" t="s">
        <v>17</v>
      </c>
      <c r="C46" s="25" t="s">
        <v>18</v>
      </c>
      <c r="D46" s="26" t="s">
        <v>18</v>
      </c>
    </row>
    <row r="47" spans="1:4" s="15" customFormat="1" ht="15.6" x14ac:dyDescent="0.3">
      <c r="A47" s="27" t="s">
        <v>48</v>
      </c>
      <c r="B47" s="28">
        <v>1032</v>
      </c>
      <c r="C47" s="27">
        <v>562</v>
      </c>
      <c r="D47" s="59">
        <v>0.54500000000000004</v>
      </c>
    </row>
    <row r="48" spans="1:4" ht="7.5" customHeight="1" x14ac:dyDescent="0.3">
      <c r="A48" s="16"/>
      <c r="B48" s="16"/>
      <c r="C48" s="17"/>
      <c r="D48" s="17"/>
    </row>
    <row r="49" spans="1:4" ht="18" x14ac:dyDescent="0.35">
      <c r="A49" s="30" t="s">
        <v>49</v>
      </c>
      <c r="B49" s="30">
        <f>B25+B32+B47</f>
        <v>3136</v>
      </c>
      <c r="C49" s="30">
        <f>C25+C32+C47</f>
        <v>1763</v>
      </c>
      <c r="D49" s="31">
        <f>C49/B49</f>
        <v>0.56218112244897955</v>
      </c>
    </row>
    <row r="53" spans="1:4" x14ac:dyDescent="0.3">
      <c r="A53" s="5" t="s">
        <v>50</v>
      </c>
    </row>
    <row r="54" spans="1:4" x14ac:dyDescent="0.3">
      <c r="A54" s="5" t="s">
        <v>51</v>
      </c>
    </row>
  </sheetData>
  <mergeCells count="1">
    <mergeCell ref="B4:D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CAF94-1CA1-459F-974A-152AA41D8E90}">
  <dimension ref="A1:F51"/>
  <sheetViews>
    <sheetView topLeftCell="A19" workbookViewId="0">
      <selection sqref="A1:XFD1048576"/>
    </sheetView>
  </sheetViews>
  <sheetFormatPr defaultRowHeight="14.4" x14ac:dyDescent="0.3"/>
  <cols>
    <col min="1" max="1" width="27" bestFit="1" customWidth="1"/>
    <col min="2" max="2" width="45.33203125" bestFit="1" customWidth="1"/>
    <col min="3" max="3" width="11.88671875" style="42" bestFit="1" customWidth="1"/>
    <col min="4" max="4" width="21.5546875" style="2" bestFit="1" customWidth="1"/>
    <col min="5" max="5" width="31.44140625" style="2" hidden="1" customWidth="1"/>
    <col min="6" max="6" width="31.6640625" style="2" hidden="1" customWidth="1"/>
  </cols>
  <sheetData>
    <row r="1" spans="1:6" ht="21" x14ac:dyDescent="0.4">
      <c r="A1" s="1" t="s">
        <v>184</v>
      </c>
    </row>
    <row r="2" spans="1:6" x14ac:dyDescent="0.3">
      <c r="A2" t="s">
        <v>185</v>
      </c>
    </row>
    <row r="3" spans="1:6" x14ac:dyDescent="0.3">
      <c r="A3" s="43">
        <v>2019</v>
      </c>
    </row>
    <row r="5" spans="1:6" s="15" customFormat="1" ht="15.6" x14ac:dyDescent="0.3">
      <c r="A5" s="3" t="s">
        <v>67</v>
      </c>
      <c r="B5" s="3" t="s">
        <v>79</v>
      </c>
      <c r="C5" s="44" t="s">
        <v>68</v>
      </c>
      <c r="D5" s="4" t="s">
        <v>187</v>
      </c>
      <c r="E5" s="4" t="s">
        <v>189</v>
      </c>
      <c r="F5" s="4" t="s">
        <v>190</v>
      </c>
    </row>
    <row r="6" spans="1:6" ht="15.6" x14ac:dyDescent="0.3">
      <c r="A6" s="156" t="s">
        <v>70</v>
      </c>
      <c r="B6" s="45" t="s">
        <v>186</v>
      </c>
      <c r="C6" s="46">
        <v>124155</v>
      </c>
      <c r="D6" s="47">
        <v>5.8999999999999997E-2</v>
      </c>
      <c r="E6" s="47">
        <v>0.61299999999999999</v>
      </c>
      <c r="F6" s="47">
        <v>0.57699999999999996</v>
      </c>
    </row>
    <row r="7" spans="1:6" x14ac:dyDescent="0.3">
      <c r="A7" s="157"/>
      <c r="B7" s="9" t="s">
        <v>80</v>
      </c>
      <c r="C7" s="48">
        <v>100471</v>
      </c>
      <c r="D7" s="49">
        <v>4.8000000000000001E-2</v>
      </c>
      <c r="E7" s="49">
        <v>0.61499999999999999</v>
      </c>
      <c r="F7" s="49">
        <v>0.58499999999999996</v>
      </c>
    </row>
    <row r="8" spans="1:6" x14ac:dyDescent="0.3">
      <c r="A8" s="157"/>
      <c r="B8" s="50" t="s">
        <v>81</v>
      </c>
      <c r="C8" s="51">
        <v>16685</v>
      </c>
      <c r="D8" s="52">
        <v>0.13100000000000001</v>
      </c>
      <c r="E8" s="52">
        <v>0.58299999999999996</v>
      </c>
      <c r="F8" s="52">
        <v>0.50600000000000001</v>
      </c>
    </row>
    <row r="9" spans="1:6" x14ac:dyDescent="0.3">
      <c r="A9" s="157"/>
      <c r="B9" s="9" t="s">
        <v>191</v>
      </c>
      <c r="C9" s="48">
        <v>425</v>
      </c>
      <c r="D9" s="49">
        <v>9.9000000000000005E-2</v>
      </c>
      <c r="E9" s="49">
        <v>0.59299999999999997</v>
      </c>
      <c r="F9" s="49">
        <v>0.51500000000000001</v>
      </c>
    </row>
    <row r="10" spans="1:6" x14ac:dyDescent="0.3">
      <c r="A10" s="157"/>
      <c r="B10" s="50" t="s">
        <v>83</v>
      </c>
      <c r="C10" s="51">
        <v>2543</v>
      </c>
      <c r="D10" s="52">
        <v>0.04</v>
      </c>
      <c r="E10" s="52">
        <v>0.65300000000000002</v>
      </c>
      <c r="F10" s="52">
        <v>0.627</v>
      </c>
    </row>
    <row r="11" spans="1:6" x14ac:dyDescent="0.3">
      <c r="A11" s="157"/>
      <c r="B11" s="9" t="s">
        <v>84</v>
      </c>
      <c r="C11" s="48">
        <v>6</v>
      </c>
      <c r="D11" s="49">
        <v>0</v>
      </c>
      <c r="E11" s="49">
        <v>0.66700000000000004</v>
      </c>
      <c r="F11" s="49">
        <v>0.66700000000000004</v>
      </c>
    </row>
    <row r="12" spans="1:6" x14ac:dyDescent="0.3">
      <c r="A12" s="157"/>
      <c r="B12" s="50" t="s">
        <v>85</v>
      </c>
      <c r="C12" s="51">
        <v>1349</v>
      </c>
      <c r="D12" s="52">
        <v>6.4000000000000001E-2</v>
      </c>
      <c r="E12" s="52">
        <v>0.748</v>
      </c>
      <c r="F12" s="52">
        <v>0.7</v>
      </c>
    </row>
    <row r="13" spans="1:6" x14ac:dyDescent="0.3">
      <c r="A13" s="157"/>
      <c r="B13" s="9" t="s">
        <v>55</v>
      </c>
      <c r="C13" s="48">
        <v>2676</v>
      </c>
      <c r="D13" s="49">
        <v>7.4999999999999997E-2</v>
      </c>
      <c r="E13" s="49">
        <v>0.65400000000000003</v>
      </c>
      <c r="F13" s="49">
        <v>0.60499999999999998</v>
      </c>
    </row>
    <row r="14" spans="1:6" x14ac:dyDescent="0.3">
      <c r="A14" s="157"/>
      <c r="B14" s="50" t="s">
        <v>86</v>
      </c>
      <c r="C14" s="51">
        <v>5595</v>
      </c>
      <c r="D14" s="52">
        <v>7.4999999999999997E-2</v>
      </c>
      <c r="E14" s="52">
        <v>0.68100000000000005</v>
      </c>
      <c r="F14" s="52">
        <v>0.629</v>
      </c>
    </row>
    <row r="15" spans="1:6" x14ac:dyDescent="0.3">
      <c r="A15" s="162"/>
      <c r="B15" s="9" t="s">
        <v>87</v>
      </c>
      <c r="C15" s="48">
        <v>96553</v>
      </c>
      <c r="D15" s="49">
        <v>4.7E-2</v>
      </c>
      <c r="E15" s="49">
        <v>0.61299999999999999</v>
      </c>
      <c r="F15" s="49">
        <v>0.58399999999999996</v>
      </c>
    </row>
    <row r="16" spans="1:6" ht="5.25" customHeight="1" x14ac:dyDescent="0.3">
      <c r="A16" s="16"/>
      <c r="B16" s="16"/>
      <c r="C16" s="53"/>
      <c r="D16" s="17"/>
      <c r="E16" s="17"/>
      <c r="F16" s="17"/>
    </row>
    <row r="17" spans="1:6" ht="15.6" x14ac:dyDescent="0.3">
      <c r="A17" s="156" t="s">
        <v>75</v>
      </c>
      <c r="B17" s="21" t="s">
        <v>186</v>
      </c>
      <c r="C17" s="54">
        <v>42211</v>
      </c>
      <c r="D17" s="55">
        <v>6.4000000000000001E-2</v>
      </c>
      <c r="E17" s="55">
        <v>0.60399999999999998</v>
      </c>
      <c r="F17" s="55">
        <v>0.56499999999999995</v>
      </c>
    </row>
    <row r="18" spans="1:6" x14ac:dyDescent="0.3">
      <c r="A18" s="157"/>
      <c r="B18" s="9" t="s">
        <v>80</v>
      </c>
      <c r="C18" s="48">
        <v>37941</v>
      </c>
      <c r="D18" s="49">
        <v>5.8000000000000003E-2</v>
      </c>
      <c r="E18" s="49">
        <v>0.59899999999999998</v>
      </c>
      <c r="F18" s="49">
        <v>0.56399999999999995</v>
      </c>
    </row>
    <row r="19" spans="1:6" x14ac:dyDescent="0.3">
      <c r="A19" s="157"/>
      <c r="B19" s="18" t="s">
        <v>81</v>
      </c>
      <c r="C19" s="56">
        <v>2217</v>
      </c>
      <c r="D19" s="57">
        <v>8.6999999999999994E-2</v>
      </c>
      <c r="E19" s="57">
        <v>0.60899999999999999</v>
      </c>
      <c r="F19" s="57">
        <v>0.55700000000000005</v>
      </c>
    </row>
    <row r="20" spans="1:6" x14ac:dyDescent="0.3">
      <c r="A20" s="157"/>
      <c r="B20" s="9" t="s">
        <v>191</v>
      </c>
      <c r="C20" s="48">
        <v>428</v>
      </c>
      <c r="D20" s="49">
        <v>8.7999999999999995E-2</v>
      </c>
      <c r="E20" s="49">
        <v>0.56100000000000005</v>
      </c>
      <c r="F20" s="49">
        <v>0.51200000000000001</v>
      </c>
    </row>
    <row r="21" spans="1:6" x14ac:dyDescent="0.3">
      <c r="A21" s="157"/>
      <c r="B21" s="18" t="s">
        <v>83</v>
      </c>
      <c r="C21" s="56">
        <v>367</v>
      </c>
      <c r="D21" s="57">
        <v>6.7000000000000004E-2</v>
      </c>
      <c r="E21" s="57">
        <v>0.68700000000000006</v>
      </c>
      <c r="F21" s="57">
        <v>0.64</v>
      </c>
    </row>
    <row r="22" spans="1:6" x14ac:dyDescent="0.3">
      <c r="A22" s="157"/>
      <c r="B22" s="9" t="s">
        <v>84</v>
      </c>
      <c r="C22" s="48">
        <v>0</v>
      </c>
      <c r="D22" s="49">
        <v>0</v>
      </c>
      <c r="E22" s="49">
        <v>0</v>
      </c>
      <c r="F22" s="49">
        <v>0</v>
      </c>
    </row>
    <row r="23" spans="1:6" x14ac:dyDescent="0.3">
      <c r="A23" s="157"/>
      <c r="B23" s="18" t="s">
        <v>85</v>
      </c>
      <c r="C23" s="56">
        <v>386</v>
      </c>
      <c r="D23" s="57">
        <v>0.23699999999999999</v>
      </c>
      <c r="E23" s="57">
        <v>0.81899999999999995</v>
      </c>
      <c r="F23" s="57">
        <v>0.624</v>
      </c>
    </row>
    <row r="24" spans="1:6" x14ac:dyDescent="0.3">
      <c r="A24" s="157"/>
      <c r="B24" s="9" t="s">
        <v>55</v>
      </c>
      <c r="C24" s="48">
        <v>872</v>
      </c>
      <c r="D24" s="49">
        <v>0.13200000000000001</v>
      </c>
      <c r="E24" s="49">
        <v>0.69499999999999995</v>
      </c>
      <c r="F24" s="49">
        <v>0.60299999999999998</v>
      </c>
    </row>
    <row r="25" spans="1:6" x14ac:dyDescent="0.3">
      <c r="A25" s="157"/>
      <c r="B25" s="18" t="s">
        <v>86</v>
      </c>
      <c r="C25" s="56">
        <v>1246</v>
      </c>
      <c r="D25" s="57">
        <v>0.22900000000000001</v>
      </c>
      <c r="E25" s="57">
        <v>0.71199999999999997</v>
      </c>
      <c r="F25" s="57">
        <v>0.54900000000000004</v>
      </c>
    </row>
    <row r="26" spans="1:6" x14ac:dyDescent="0.3">
      <c r="A26" s="162"/>
      <c r="B26" s="9" t="s">
        <v>87</v>
      </c>
      <c r="C26" s="48">
        <v>37076</v>
      </c>
      <c r="D26" s="49">
        <v>5.1999999999999998E-2</v>
      </c>
      <c r="E26" s="49">
        <v>0.59599999999999997</v>
      </c>
      <c r="F26" s="49">
        <v>0.56499999999999995</v>
      </c>
    </row>
    <row r="27" spans="1:6" ht="5.25" customHeight="1" x14ac:dyDescent="0.3">
      <c r="A27" s="16"/>
      <c r="B27" s="16"/>
      <c r="C27" s="53"/>
      <c r="D27" s="17"/>
      <c r="E27" s="17"/>
      <c r="F27" s="17"/>
    </row>
    <row r="28" spans="1:6" ht="15.6" x14ac:dyDescent="0.3">
      <c r="A28" s="156" t="s">
        <v>76</v>
      </c>
      <c r="B28" s="27" t="s">
        <v>186</v>
      </c>
      <c r="C28" s="58">
        <v>59822</v>
      </c>
      <c r="D28" s="59">
        <v>5.7000000000000002E-2</v>
      </c>
      <c r="E28" s="59">
        <v>0.61699999999999999</v>
      </c>
      <c r="F28" s="59">
        <v>0.58099999999999996</v>
      </c>
    </row>
    <row r="29" spans="1:6" x14ac:dyDescent="0.3">
      <c r="A29" s="157"/>
      <c r="B29" s="9" t="s">
        <v>80</v>
      </c>
      <c r="C29" s="48">
        <v>52694</v>
      </c>
      <c r="D29" s="49">
        <v>5.0999999999999997E-2</v>
      </c>
      <c r="E29" s="49">
        <v>0.61499999999999999</v>
      </c>
      <c r="F29" s="49">
        <v>0.58299999999999996</v>
      </c>
    </row>
    <row r="30" spans="1:6" x14ac:dyDescent="0.3">
      <c r="A30" s="157"/>
      <c r="B30" s="24" t="s">
        <v>81</v>
      </c>
      <c r="C30" s="60">
        <v>2156</v>
      </c>
      <c r="D30" s="61">
        <v>6.4000000000000001E-2</v>
      </c>
      <c r="E30" s="61">
        <v>0.49</v>
      </c>
      <c r="F30" s="61">
        <v>0.45300000000000001</v>
      </c>
    </row>
    <row r="31" spans="1:6" x14ac:dyDescent="0.3">
      <c r="A31" s="157"/>
      <c r="B31" s="9" t="s">
        <v>191</v>
      </c>
      <c r="C31" s="48">
        <v>463</v>
      </c>
      <c r="D31" s="49">
        <v>4.8000000000000001E-2</v>
      </c>
      <c r="E31" s="49">
        <v>0.40400000000000003</v>
      </c>
      <c r="F31" s="49">
        <v>0.38400000000000001</v>
      </c>
    </row>
    <row r="32" spans="1:6" x14ac:dyDescent="0.3">
      <c r="A32" s="157"/>
      <c r="B32" s="24" t="s">
        <v>83</v>
      </c>
      <c r="C32" s="60">
        <v>404</v>
      </c>
      <c r="D32" s="61">
        <v>0</v>
      </c>
      <c r="E32" s="61">
        <v>0.57899999999999996</v>
      </c>
      <c r="F32" s="61">
        <v>0.57899999999999996</v>
      </c>
    </row>
    <row r="33" spans="1:6" x14ac:dyDescent="0.3">
      <c r="A33" s="157"/>
      <c r="B33" s="9" t="s">
        <v>84</v>
      </c>
      <c r="C33" s="48">
        <v>23</v>
      </c>
      <c r="D33" s="49">
        <v>0</v>
      </c>
      <c r="E33" s="49">
        <v>0.47799999999999998</v>
      </c>
      <c r="F33" s="49">
        <v>0.47799999999999998</v>
      </c>
    </row>
    <row r="34" spans="1:6" x14ac:dyDescent="0.3">
      <c r="A34" s="157"/>
      <c r="B34" s="24" t="s">
        <v>85</v>
      </c>
      <c r="C34" s="60">
        <v>2429</v>
      </c>
      <c r="D34" s="61">
        <v>0.1</v>
      </c>
      <c r="E34" s="61">
        <v>0.79100000000000004</v>
      </c>
      <c r="F34" s="61">
        <v>0.71199999999999997</v>
      </c>
    </row>
    <row r="35" spans="1:6" x14ac:dyDescent="0.3">
      <c r="A35" s="157"/>
      <c r="B35" s="9" t="s">
        <v>55</v>
      </c>
      <c r="C35" s="48">
        <v>1653</v>
      </c>
      <c r="D35" s="49">
        <v>0.17100000000000001</v>
      </c>
      <c r="E35" s="49">
        <v>0.64900000000000002</v>
      </c>
      <c r="F35" s="49">
        <v>0.53800000000000003</v>
      </c>
    </row>
    <row r="36" spans="1:6" x14ac:dyDescent="0.3">
      <c r="A36" s="157"/>
      <c r="B36" s="24" t="s">
        <v>86</v>
      </c>
      <c r="C36" s="60">
        <v>5595</v>
      </c>
      <c r="D36" s="61">
        <v>9.8000000000000004E-2</v>
      </c>
      <c r="E36" s="61">
        <v>0.70399999999999996</v>
      </c>
      <c r="F36" s="61">
        <v>0.63500000000000001</v>
      </c>
    </row>
    <row r="37" spans="1:6" x14ac:dyDescent="0.3">
      <c r="A37" s="162"/>
      <c r="B37" s="9" t="s">
        <v>87</v>
      </c>
      <c r="C37" s="48">
        <v>50178</v>
      </c>
      <c r="D37" s="49">
        <v>4.8000000000000001E-2</v>
      </c>
      <c r="E37" s="49">
        <v>0.61299999999999999</v>
      </c>
      <c r="F37" s="49">
        <v>0.58299999999999996</v>
      </c>
    </row>
    <row r="38" spans="1:6" ht="15.6" x14ac:dyDescent="0.3">
      <c r="A38" s="163" t="s">
        <v>218</v>
      </c>
      <c r="B38" s="127" t="s">
        <v>186</v>
      </c>
      <c r="C38" s="131">
        <f>C6+C17+C28</f>
        <v>226188</v>
      </c>
      <c r="D38" s="132">
        <f>(D6+D17+D28)/3</f>
        <v>0.06</v>
      </c>
    </row>
    <row r="39" spans="1:6" ht="15.6" x14ac:dyDescent="0.3">
      <c r="A39" s="164"/>
      <c r="B39" s="9" t="s">
        <v>80</v>
      </c>
      <c r="C39" s="138">
        <f t="shared" ref="C39:C47" si="0">C7+C18+C29</f>
        <v>191106</v>
      </c>
      <c r="D39" s="136">
        <f t="shared" ref="D39:D47" si="1">(D7+D18+D29)/3</f>
        <v>5.2333333333333336E-2</v>
      </c>
    </row>
    <row r="40" spans="1:6" ht="15.6" x14ac:dyDescent="0.3">
      <c r="A40" s="164"/>
      <c r="B40" s="108" t="s">
        <v>81</v>
      </c>
      <c r="C40" s="134">
        <f t="shared" si="0"/>
        <v>21058</v>
      </c>
      <c r="D40" s="135">
        <f t="shared" si="1"/>
        <v>9.4000000000000014E-2</v>
      </c>
    </row>
    <row r="41" spans="1:6" ht="15.6" x14ac:dyDescent="0.3">
      <c r="A41" s="164"/>
      <c r="B41" s="9" t="s">
        <v>191</v>
      </c>
      <c r="C41" s="138">
        <f t="shared" si="0"/>
        <v>1316</v>
      </c>
      <c r="D41" s="136">
        <f t="shared" si="1"/>
        <v>7.8333333333333324E-2</v>
      </c>
    </row>
    <row r="42" spans="1:6" ht="15.6" x14ac:dyDescent="0.3">
      <c r="A42" s="164"/>
      <c r="B42" s="108" t="s">
        <v>83</v>
      </c>
      <c r="C42" s="134">
        <f t="shared" si="0"/>
        <v>3314</v>
      </c>
      <c r="D42" s="135">
        <f t="shared" si="1"/>
        <v>3.5666666666666673E-2</v>
      </c>
    </row>
    <row r="43" spans="1:6" ht="15.6" x14ac:dyDescent="0.3">
      <c r="A43" s="164"/>
      <c r="B43" s="9" t="s">
        <v>84</v>
      </c>
      <c r="C43" s="138">
        <f t="shared" si="0"/>
        <v>29</v>
      </c>
      <c r="D43" s="136">
        <f t="shared" si="1"/>
        <v>0</v>
      </c>
    </row>
    <row r="44" spans="1:6" ht="15.6" x14ac:dyDescent="0.3">
      <c r="A44" s="164"/>
      <c r="B44" s="108" t="s">
        <v>85</v>
      </c>
      <c r="C44" s="134">
        <f t="shared" si="0"/>
        <v>4164</v>
      </c>
      <c r="D44" s="135">
        <f t="shared" si="1"/>
        <v>0.13366666666666668</v>
      </c>
    </row>
    <row r="45" spans="1:6" ht="15.6" x14ac:dyDescent="0.3">
      <c r="A45" s="164"/>
      <c r="B45" s="9" t="s">
        <v>55</v>
      </c>
      <c r="C45" s="138">
        <f t="shared" si="0"/>
        <v>5201</v>
      </c>
      <c r="D45" s="136">
        <f t="shared" si="1"/>
        <v>0.126</v>
      </c>
    </row>
    <row r="46" spans="1:6" ht="15.6" x14ac:dyDescent="0.3">
      <c r="A46" s="164"/>
      <c r="B46" s="108" t="s">
        <v>86</v>
      </c>
      <c r="C46" s="134">
        <f t="shared" si="0"/>
        <v>12436</v>
      </c>
      <c r="D46" s="135">
        <f t="shared" si="1"/>
        <v>0.13400000000000001</v>
      </c>
    </row>
    <row r="47" spans="1:6" ht="15.6" x14ac:dyDescent="0.3">
      <c r="A47" s="165"/>
      <c r="B47" s="9" t="s">
        <v>87</v>
      </c>
      <c r="C47" s="138">
        <f t="shared" si="0"/>
        <v>183807</v>
      </c>
      <c r="D47" s="136">
        <f t="shared" si="1"/>
        <v>4.9000000000000009E-2</v>
      </c>
    </row>
    <row r="50" spans="1:1" x14ac:dyDescent="0.3">
      <c r="A50" s="5" t="s">
        <v>77</v>
      </c>
    </row>
    <row r="51" spans="1:1" x14ac:dyDescent="0.3">
      <c r="A51" s="5" t="s">
        <v>188</v>
      </c>
    </row>
  </sheetData>
  <mergeCells count="4">
    <mergeCell ref="A6:A15"/>
    <mergeCell ref="A17:A26"/>
    <mergeCell ref="A28:A37"/>
    <mergeCell ref="A38:A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E788D-1B38-414A-A92E-705686FD1ACE}">
  <dimension ref="A1:C14"/>
  <sheetViews>
    <sheetView workbookViewId="0">
      <selection activeCell="A10" sqref="A10:C10"/>
    </sheetView>
  </sheetViews>
  <sheetFormatPr defaultRowHeight="14.4" x14ac:dyDescent="0.3"/>
  <cols>
    <col min="1" max="1" width="27" bestFit="1" customWidth="1"/>
    <col min="2" max="2" width="19.33203125" bestFit="1" customWidth="1"/>
    <col min="3" max="3" width="24.33203125" style="2" bestFit="1" customWidth="1"/>
  </cols>
  <sheetData>
    <row r="1" spans="1:3" ht="21" x14ac:dyDescent="0.4">
      <c r="A1" s="1" t="s">
        <v>184</v>
      </c>
    </row>
    <row r="2" spans="1:3" x14ac:dyDescent="0.3">
      <c r="A2" t="s">
        <v>185</v>
      </c>
    </row>
    <row r="3" spans="1:3" x14ac:dyDescent="0.3">
      <c r="A3" s="43">
        <v>2019</v>
      </c>
    </row>
    <row r="5" spans="1:3" s="15" customFormat="1" ht="15.6" x14ac:dyDescent="0.3">
      <c r="A5" s="3" t="s">
        <v>67</v>
      </c>
      <c r="B5" s="176" t="s">
        <v>187</v>
      </c>
      <c r="C5" s="176"/>
    </row>
    <row r="6" spans="1:3" s="5" customFormat="1" x14ac:dyDescent="0.3">
      <c r="A6" s="62"/>
      <c r="B6" s="63" t="s">
        <v>192</v>
      </c>
      <c r="C6" s="63" t="s">
        <v>193</v>
      </c>
    </row>
    <row r="7" spans="1:3" x14ac:dyDescent="0.3">
      <c r="A7" s="6" t="s">
        <v>70</v>
      </c>
      <c r="B7" s="64">
        <v>0.216</v>
      </c>
      <c r="C7" s="64">
        <v>3.5000000000000003E-2</v>
      </c>
    </row>
    <row r="8" spans="1:3" x14ac:dyDescent="0.3">
      <c r="A8" s="18" t="s">
        <v>75</v>
      </c>
      <c r="B8" s="57">
        <v>0.34</v>
      </c>
      <c r="C8" s="57">
        <v>3.4000000000000002E-2</v>
      </c>
    </row>
    <row r="9" spans="1:3" x14ac:dyDescent="0.3">
      <c r="A9" s="24" t="s">
        <v>76</v>
      </c>
      <c r="B9" s="61">
        <v>0.19500000000000001</v>
      </c>
      <c r="C9" s="61">
        <v>3.5999999999999997E-2</v>
      </c>
    </row>
    <row r="10" spans="1:3" ht="15.6" x14ac:dyDescent="0.3">
      <c r="A10" s="3" t="s">
        <v>214</v>
      </c>
      <c r="B10" s="4">
        <v>0.25</v>
      </c>
      <c r="C10" s="4">
        <v>3.5000000000000003E-2</v>
      </c>
    </row>
    <row r="13" spans="1:3" x14ac:dyDescent="0.3">
      <c r="A13" s="5" t="s">
        <v>77</v>
      </c>
    </row>
    <row r="14" spans="1:3" x14ac:dyDescent="0.3">
      <c r="A14" s="5" t="s">
        <v>188</v>
      </c>
    </row>
  </sheetData>
  <mergeCells count="1">
    <mergeCell ref="B5:C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90980-8DC2-4CDC-BBBF-6FF5428C706C}">
  <dimension ref="A1:C12"/>
  <sheetViews>
    <sheetView workbookViewId="0">
      <selection activeCell="A7" sqref="A7:C7"/>
    </sheetView>
  </sheetViews>
  <sheetFormatPr defaultRowHeight="14.4" x14ac:dyDescent="0.3"/>
  <cols>
    <col min="1" max="1" width="30.44140625" customWidth="1"/>
    <col min="2" max="2" width="21.5546875" style="116" bestFit="1" customWidth="1"/>
    <col min="3" max="3" width="20.5546875" style="2" bestFit="1" customWidth="1"/>
  </cols>
  <sheetData>
    <row r="1" spans="1:3" ht="21" x14ac:dyDescent="0.4">
      <c r="A1" s="1" t="s">
        <v>194</v>
      </c>
    </row>
    <row r="2" spans="1:3" x14ac:dyDescent="0.3">
      <c r="A2" s="43" t="s">
        <v>195</v>
      </c>
    </row>
    <row r="4" spans="1:3" s="15" customFormat="1" ht="15.6" x14ac:dyDescent="0.3">
      <c r="A4" s="3" t="s">
        <v>67</v>
      </c>
      <c r="B4" s="117" t="s">
        <v>196</v>
      </c>
      <c r="C4" s="118" t="s">
        <v>197</v>
      </c>
    </row>
    <row r="5" spans="1:3" x14ac:dyDescent="0.3">
      <c r="A5" s="6" t="s">
        <v>70</v>
      </c>
      <c r="B5" s="64">
        <v>0.13500000000000001</v>
      </c>
      <c r="C5" s="64">
        <v>0.188</v>
      </c>
    </row>
    <row r="6" spans="1:3" x14ac:dyDescent="0.3">
      <c r="A6" s="18" t="s">
        <v>198</v>
      </c>
      <c r="B6" s="57">
        <v>0.16200000000000001</v>
      </c>
      <c r="C6" s="57">
        <v>0.14499999999999999</v>
      </c>
    </row>
    <row r="7" spans="1:3" ht="15.6" x14ac:dyDescent="0.3">
      <c r="A7" s="3" t="s">
        <v>49</v>
      </c>
      <c r="B7" s="4">
        <v>0.14699999999999999</v>
      </c>
      <c r="C7" s="4">
        <v>0.17599999999999999</v>
      </c>
    </row>
    <row r="10" spans="1:3" x14ac:dyDescent="0.3">
      <c r="A10" s="5" t="s">
        <v>199</v>
      </c>
    </row>
    <row r="11" spans="1:3" x14ac:dyDescent="0.3">
      <c r="A11" s="119" t="s">
        <v>200</v>
      </c>
    </row>
    <row r="12" spans="1:3" x14ac:dyDescent="0.3">
      <c r="A12" s="125" t="s">
        <v>201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07CAA-F548-483A-B486-006EF6F15547}">
  <dimension ref="A1:C13"/>
  <sheetViews>
    <sheetView workbookViewId="0">
      <selection activeCell="A13" sqref="A13"/>
    </sheetView>
  </sheetViews>
  <sheetFormatPr defaultRowHeight="14.4" x14ac:dyDescent="0.3"/>
  <cols>
    <col min="1" max="1" width="30.44140625" customWidth="1"/>
    <col min="2" max="2" width="21.5546875" style="2" bestFit="1" customWidth="1"/>
    <col min="3" max="3" width="20.5546875" style="2" bestFit="1" customWidth="1"/>
  </cols>
  <sheetData>
    <row r="1" spans="1:3" ht="21" x14ac:dyDescent="0.4">
      <c r="A1" s="1" t="s">
        <v>194</v>
      </c>
    </row>
    <row r="2" spans="1:3" x14ac:dyDescent="0.3">
      <c r="A2" s="43" t="s">
        <v>195</v>
      </c>
    </row>
    <row r="4" spans="1:3" s="15" customFormat="1" ht="15.6" x14ac:dyDescent="0.3">
      <c r="A4" s="3" t="s">
        <v>79</v>
      </c>
      <c r="B4" s="23" t="s">
        <v>196</v>
      </c>
      <c r="C4" s="123" t="s">
        <v>197</v>
      </c>
    </row>
    <row r="5" spans="1:3" x14ac:dyDescent="0.3">
      <c r="A5" s="9" t="s">
        <v>206</v>
      </c>
      <c r="B5" s="57">
        <v>0.13700000000000001</v>
      </c>
      <c r="C5" s="64">
        <v>0.157</v>
      </c>
    </row>
    <row r="6" spans="1:3" x14ac:dyDescent="0.3">
      <c r="A6" s="9" t="s">
        <v>207</v>
      </c>
      <c r="B6" s="57">
        <v>0.14000000000000001</v>
      </c>
      <c r="C6" s="64">
        <v>0.16300000000000001</v>
      </c>
    </row>
    <row r="7" spans="1:3" x14ac:dyDescent="0.3">
      <c r="A7" s="9" t="s">
        <v>208</v>
      </c>
      <c r="B7" s="57">
        <v>0.13</v>
      </c>
      <c r="C7" s="64">
        <v>0.17699999999999999</v>
      </c>
    </row>
    <row r="8" spans="1:3" x14ac:dyDescent="0.3">
      <c r="A8" s="9" t="s">
        <v>178</v>
      </c>
      <c r="B8" s="57">
        <v>0.13300000000000001</v>
      </c>
      <c r="C8" s="64">
        <v>0.191</v>
      </c>
    </row>
    <row r="9" spans="1:3" s="5" customFormat="1" x14ac:dyDescent="0.3">
      <c r="A9" s="62" t="s">
        <v>204</v>
      </c>
      <c r="B9" s="120">
        <v>0.13700000000000001</v>
      </c>
      <c r="C9" s="124">
        <v>0.16</v>
      </c>
    </row>
    <row r="11" spans="1:3" x14ac:dyDescent="0.3">
      <c r="A11" s="5" t="s">
        <v>205</v>
      </c>
    </row>
    <row r="12" spans="1:3" x14ac:dyDescent="0.3">
      <c r="A12" s="119" t="s">
        <v>200</v>
      </c>
    </row>
    <row r="13" spans="1:3" x14ac:dyDescent="0.3">
      <c r="A13" s="125" t="s">
        <v>211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A5E7D-EA1A-4DE9-8A78-CFE5D0169F28}">
  <dimension ref="A1:C11"/>
  <sheetViews>
    <sheetView workbookViewId="0">
      <selection activeCell="B17" sqref="B17"/>
    </sheetView>
  </sheetViews>
  <sheetFormatPr defaultRowHeight="14.4" x14ac:dyDescent="0.3"/>
  <cols>
    <col min="1" max="1" width="30.44140625" customWidth="1"/>
    <col min="2" max="2" width="21.5546875" style="2" bestFit="1" customWidth="1"/>
    <col min="3" max="3" width="20.5546875" style="2" bestFit="1" customWidth="1"/>
  </cols>
  <sheetData>
    <row r="1" spans="1:3" ht="21" x14ac:dyDescent="0.4">
      <c r="A1" s="1" t="s">
        <v>194</v>
      </c>
    </row>
    <row r="2" spans="1:3" x14ac:dyDescent="0.3">
      <c r="A2" s="43" t="s">
        <v>195</v>
      </c>
    </row>
    <row r="4" spans="1:3" s="15" customFormat="1" ht="15.6" x14ac:dyDescent="0.3">
      <c r="A4" s="3" t="s">
        <v>92</v>
      </c>
      <c r="B4" s="23" t="s">
        <v>196</v>
      </c>
      <c r="C4" s="14" t="s">
        <v>197</v>
      </c>
    </row>
    <row r="5" spans="1:3" x14ac:dyDescent="0.3">
      <c r="A5" s="9" t="s">
        <v>202</v>
      </c>
      <c r="B5" s="57">
        <v>0.219</v>
      </c>
      <c r="C5" s="64">
        <v>0.24299999999999999</v>
      </c>
    </row>
    <row r="6" spans="1:3" x14ac:dyDescent="0.3">
      <c r="A6" s="9" t="s">
        <v>203</v>
      </c>
      <c r="B6" s="57">
        <v>8.7999999999999995E-2</v>
      </c>
      <c r="C6" s="64">
        <v>0.111</v>
      </c>
    </row>
    <row r="7" spans="1:3" s="5" customFormat="1" x14ac:dyDescent="0.3">
      <c r="A7" s="139" t="s">
        <v>204</v>
      </c>
      <c r="B7" s="140">
        <v>0.13700000000000001</v>
      </c>
      <c r="C7" s="140">
        <v>0.16</v>
      </c>
    </row>
    <row r="9" spans="1:3" x14ac:dyDescent="0.3">
      <c r="A9" s="5" t="s">
        <v>205</v>
      </c>
    </row>
    <row r="10" spans="1:3" x14ac:dyDescent="0.3">
      <c r="A10" s="119" t="s">
        <v>200</v>
      </c>
    </row>
    <row r="11" spans="1:3" x14ac:dyDescent="0.3">
      <c r="A11" s="125" t="s">
        <v>211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9D3BD-7620-4165-8E9A-5CC270C26937}">
  <dimension ref="A1:I13"/>
  <sheetViews>
    <sheetView workbookViewId="0">
      <selection sqref="A1:XFD1048576"/>
    </sheetView>
  </sheetViews>
  <sheetFormatPr defaultRowHeight="14.4" x14ac:dyDescent="0.3"/>
  <cols>
    <col min="1" max="1" width="30.44140625" customWidth="1"/>
    <col min="2" max="2" width="21.5546875" style="2" bestFit="1" customWidth="1"/>
    <col min="3" max="3" width="20.5546875" bestFit="1" customWidth="1"/>
    <col min="4" max="4" width="21.5546875" bestFit="1" customWidth="1"/>
    <col min="5" max="5" width="20.5546875" bestFit="1" customWidth="1"/>
    <col min="6" max="6" width="21.5546875" bestFit="1" customWidth="1"/>
    <col min="7" max="7" width="20.5546875" bestFit="1" customWidth="1"/>
    <col min="8" max="8" width="21.5546875" bestFit="1" customWidth="1"/>
    <col min="9" max="9" width="20.5546875" bestFit="1" customWidth="1"/>
  </cols>
  <sheetData>
    <row r="1" spans="1:9" ht="21" x14ac:dyDescent="0.4">
      <c r="A1" s="1" t="s">
        <v>194</v>
      </c>
    </row>
    <row r="2" spans="1:9" x14ac:dyDescent="0.3">
      <c r="A2" s="43" t="s">
        <v>195</v>
      </c>
    </row>
    <row r="4" spans="1:9" ht="15.6" x14ac:dyDescent="0.3">
      <c r="B4" s="177" t="s">
        <v>206</v>
      </c>
      <c r="C4" s="177"/>
      <c r="D4" s="178" t="s">
        <v>207</v>
      </c>
      <c r="E4" s="178"/>
      <c r="F4" s="179" t="s">
        <v>208</v>
      </c>
      <c r="G4" s="179"/>
      <c r="H4" s="180" t="s">
        <v>178</v>
      </c>
      <c r="I4" s="180"/>
    </row>
    <row r="5" spans="1:9" s="15" customFormat="1" ht="15.6" x14ac:dyDescent="0.3">
      <c r="A5" s="4"/>
      <c r="B5" s="121" t="s">
        <v>196</v>
      </c>
      <c r="C5" s="121" t="s">
        <v>197</v>
      </c>
      <c r="D5" s="121" t="s">
        <v>196</v>
      </c>
      <c r="E5" s="121" t="s">
        <v>197</v>
      </c>
      <c r="F5" s="121" t="s">
        <v>196</v>
      </c>
      <c r="G5" s="121" t="s">
        <v>197</v>
      </c>
      <c r="H5" s="121" t="s">
        <v>196</v>
      </c>
      <c r="I5" s="121" t="s">
        <v>197</v>
      </c>
    </row>
    <row r="6" spans="1:9" ht="15.6" x14ac:dyDescent="0.3">
      <c r="A6" s="3" t="s">
        <v>209</v>
      </c>
      <c r="B6" s="64">
        <v>0.22900000000000001</v>
      </c>
      <c r="C6" s="64">
        <v>0.26700000000000002</v>
      </c>
      <c r="D6" s="57">
        <v>0.184</v>
      </c>
      <c r="E6" s="57">
        <v>0.17</v>
      </c>
      <c r="F6" s="61">
        <v>0.29799999999999999</v>
      </c>
      <c r="G6" s="61">
        <v>0.26</v>
      </c>
      <c r="H6" s="122">
        <v>0.17199999999999999</v>
      </c>
      <c r="I6" s="122">
        <v>0.222</v>
      </c>
    </row>
    <row r="7" spans="1:9" ht="15.6" x14ac:dyDescent="0.3">
      <c r="A7" s="3" t="s">
        <v>210</v>
      </c>
      <c r="B7" s="64">
        <v>8.8999999999999996E-2</v>
      </c>
      <c r="C7" s="64">
        <v>0.108</v>
      </c>
      <c r="D7" s="57">
        <v>7.6999999999999999E-2</v>
      </c>
      <c r="E7" s="57">
        <v>0.123</v>
      </c>
      <c r="F7" s="61">
        <v>6.0999999999999999E-2</v>
      </c>
      <c r="G7" s="61">
        <v>0.125</v>
      </c>
      <c r="H7" s="122">
        <v>0.122</v>
      </c>
      <c r="I7" s="122">
        <v>0.13</v>
      </c>
    </row>
    <row r="11" spans="1:9" x14ac:dyDescent="0.3">
      <c r="A11" s="5" t="s">
        <v>205</v>
      </c>
    </row>
    <row r="12" spans="1:9" x14ac:dyDescent="0.3">
      <c r="A12" s="119" t="s">
        <v>200</v>
      </c>
    </row>
    <row r="13" spans="1:9" x14ac:dyDescent="0.3">
      <c r="A13" s="125" t="s">
        <v>211</v>
      </c>
    </row>
  </sheetData>
  <mergeCells count="4">
    <mergeCell ref="B4:C4"/>
    <mergeCell ref="D4:E4"/>
    <mergeCell ref="F4:G4"/>
    <mergeCell ref="H4:I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C0D71-843E-4AE2-8377-982A1CB3A0FC}">
  <dimension ref="A1:E13"/>
  <sheetViews>
    <sheetView workbookViewId="0">
      <selection activeCell="C16" sqref="C16"/>
    </sheetView>
  </sheetViews>
  <sheetFormatPr defaultRowHeight="14.4" x14ac:dyDescent="0.3"/>
  <cols>
    <col min="1" max="1" width="30.44140625" customWidth="1"/>
    <col min="2" max="2" width="21.88671875" bestFit="1" customWidth="1"/>
    <col min="3" max="3" width="21.44140625" bestFit="1" customWidth="1"/>
    <col min="4" max="4" width="17.6640625" bestFit="1" customWidth="1"/>
    <col min="5" max="5" width="21.44140625" bestFit="1" customWidth="1"/>
  </cols>
  <sheetData>
    <row r="1" spans="1:5" ht="21" x14ac:dyDescent="0.4">
      <c r="A1" s="1" t="s">
        <v>219</v>
      </c>
    </row>
    <row r="2" spans="1:5" x14ac:dyDescent="0.3">
      <c r="A2" s="43">
        <v>2019</v>
      </c>
    </row>
    <row r="3" spans="1:5" x14ac:dyDescent="0.3">
      <c r="A3" s="43"/>
    </row>
    <row r="4" spans="1:5" x14ac:dyDescent="0.3">
      <c r="B4" s="181" t="s">
        <v>220</v>
      </c>
      <c r="C4" s="181"/>
      <c r="D4" s="181" t="s">
        <v>221</v>
      </c>
      <c r="E4" s="181"/>
    </row>
    <row r="5" spans="1:5" s="15" customFormat="1" ht="15.6" x14ac:dyDescent="0.3">
      <c r="A5" s="3"/>
      <c r="B5" s="3" t="s">
        <v>222</v>
      </c>
      <c r="C5" s="3" t="s">
        <v>223</v>
      </c>
      <c r="D5" s="3" t="s">
        <v>222</v>
      </c>
      <c r="E5" s="3" t="s">
        <v>223</v>
      </c>
    </row>
    <row r="6" spans="1:5" x14ac:dyDescent="0.3">
      <c r="A6" s="6" t="s">
        <v>224</v>
      </c>
      <c r="B6" s="70">
        <v>21200</v>
      </c>
      <c r="C6" s="64">
        <v>0.13800000000000001</v>
      </c>
      <c r="D6" s="70">
        <v>5600</v>
      </c>
      <c r="E6" s="64">
        <v>0.16500000000000001</v>
      </c>
    </row>
    <row r="7" spans="1:5" x14ac:dyDescent="0.3">
      <c r="A7" s="18" t="s">
        <v>75</v>
      </c>
      <c r="B7" s="56">
        <v>6660</v>
      </c>
      <c r="C7" s="57">
        <v>0.129</v>
      </c>
      <c r="D7" s="56">
        <v>1560</v>
      </c>
      <c r="E7" s="57">
        <v>0.14499999999999999</v>
      </c>
    </row>
    <row r="8" spans="1:5" x14ac:dyDescent="0.3">
      <c r="A8" s="141" t="s">
        <v>76</v>
      </c>
      <c r="B8" s="142">
        <v>10090</v>
      </c>
      <c r="C8" s="143">
        <v>0.13400000000000001</v>
      </c>
      <c r="D8" s="142">
        <v>2560</v>
      </c>
      <c r="E8" s="143">
        <v>0.14399999999999999</v>
      </c>
    </row>
    <row r="9" spans="1:5" ht="15.6" x14ac:dyDescent="0.3">
      <c r="A9" s="3" t="s">
        <v>49</v>
      </c>
      <c r="B9" s="44">
        <f>SUM(B6:B8)</f>
        <v>37950</v>
      </c>
      <c r="C9" s="121" t="s">
        <v>225</v>
      </c>
      <c r="D9" s="44">
        <f>SUM(D6:D8)</f>
        <v>9720</v>
      </c>
      <c r="E9" s="121" t="s">
        <v>226</v>
      </c>
    </row>
    <row r="10" spans="1:5" ht="15.6" x14ac:dyDescent="0.3">
      <c r="A10" s="15"/>
      <c r="B10" s="144"/>
      <c r="C10" s="145"/>
      <c r="D10" s="144"/>
      <c r="E10" s="145"/>
    </row>
    <row r="12" spans="1:5" x14ac:dyDescent="0.3">
      <c r="A12" s="5" t="s">
        <v>228</v>
      </c>
    </row>
    <row r="13" spans="1:5" x14ac:dyDescent="0.3">
      <c r="A13" s="125" t="s">
        <v>227</v>
      </c>
    </row>
  </sheetData>
  <mergeCells count="2">
    <mergeCell ref="B4:C4"/>
    <mergeCell ref="D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49EBE-570C-4D00-BA85-B47BE02DED91}">
  <dimension ref="A1:AR53"/>
  <sheetViews>
    <sheetView workbookViewId="0">
      <selection activeCell="J1" sqref="A1:XFD1048576"/>
    </sheetView>
  </sheetViews>
  <sheetFormatPr defaultRowHeight="14.4" x14ac:dyDescent="0.3"/>
  <cols>
    <col min="1" max="1" width="43" customWidth="1"/>
    <col min="2" max="2" width="1.6640625" customWidth="1"/>
    <col min="3" max="3" width="18.33203125" bestFit="1" customWidth="1"/>
    <col min="4" max="4" width="15" bestFit="1" customWidth="1"/>
    <col min="5" max="5" width="17.6640625" style="2" bestFit="1" customWidth="1"/>
    <col min="6" max="6" width="1.6640625" customWidth="1"/>
    <col min="7" max="7" width="18.33203125" bestFit="1" customWidth="1"/>
    <col min="8" max="8" width="15" bestFit="1" customWidth="1"/>
    <col min="9" max="9" width="17.6640625" style="2" bestFit="1" customWidth="1"/>
    <col min="10" max="10" width="1.6640625" customWidth="1"/>
    <col min="11" max="11" width="18.33203125" bestFit="1" customWidth="1"/>
    <col min="12" max="12" width="15" bestFit="1" customWidth="1"/>
    <col min="13" max="13" width="17.6640625" style="2" bestFit="1" customWidth="1"/>
    <col min="14" max="14" width="1.6640625" customWidth="1"/>
    <col min="15" max="15" width="18.33203125" bestFit="1" customWidth="1"/>
    <col min="16" max="16" width="15" bestFit="1" customWidth="1"/>
    <col min="17" max="17" width="17.6640625" style="2" bestFit="1" customWidth="1"/>
    <col min="18" max="18" width="1.6640625" customWidth="1"/>
    <col min="19" max="19" width="18.33203125" bestFit="1" customWidth="1"/>
    <col min="20" max="20" width="15" bestFit="1" customWidth="1"/>
    <col min="21" max="21" width="17.6640625" bestFit="1" customWidth="1"/>
    <col min="22" max="22" width="1.6640625" customWidth="1"/>
    <col min="23" max="23" width="18.33203125" bestFit="1" customWidth="1"/>
    <col min="24" max="24" width="15" bestFit="1" customWidth="1"/>
    <col min="25" max="25" width="17.6640625" style="2" bestFit="1" customWidth="1"/>
    <col min="26" max="26" width="1.6640625" customWidth="1"/>
    <col min="27" max="27" width="18.33203125" bestFit="1" customWidth="1"/>
    <col min="28" max="28" width="15" bestFit="1" customWidth="1"/>
    <col min="29" max="29" width="17.6640625" bestFit="1" customWidth="1"/>
    <col min="37" max="37" width="17" bestFit="1" customWidth="1"/>
    <col min="38" max="38" width="30.88671875" style="2" customWidth="1"/>
    <col min="39" max="39" width="9.109375" style="2"/>
    <col min="40" max="40" width="23.88671875" style="2" bestFit="1" customWidth="1"/>
    <col min="41" max="41" width="19.44140625" style="2" bestFit="1" customWidth="1"/>
    <col min="42" max="42" width="38" style="2" bestFit="1" customWidth="1"/>
    <col min="43" max="43" width="17.88671875" style="2" bestFit="1" customWidth="1"/>
    <col min="44" max="44" width="9.109375" style="2"/>
  </cols>
  <sheetData>
    <row r="1" spans="1:44" ht="21" x14ac:dyDescent="0.4">
      <c r="A1" s="1" t="s">
        <v>0</v>
      </c>
    </row>
    <row r="2" spans="1:44" x14ac:dyDescent="0.3">
      <c r="A2" t="s">
        <v>1</v>
      </c>
    </row>
    <row r="3" spans="1:44" x14ac:dyDescent="0.3">
      <c r="A3" t="s">
        <v>2</v>
      </c>
    </row>
    <row r="4" spans="1:44" s="15" customFormat="1" ht="15.6" x14ac:dyDescent="0.3">
      <c r="B4" s="32"/>
      <c r="C4" s="155" t="s">
        <v>52</v>
      </c>
      <c r="D4" s="155"/>
      <c r="E4" s="155"/>
      <c r="F4" s="16"/>
      <c r="G4" s="155" t="s">
        <v>53</v>
      </c>
      <c r="H4" s="155"/>
      <c r="I4" s="155"/>
      <c r="J4" s="16"/>
      <c r="K4" s="155" t="s">
        <v>54</v>
      </c>
      <c r="L4" s="155"/>
      <c r="M4" s="155"/>
      <c r="N4" s="16"/>
      <c r="O4" s="155" t="s">
        <v>55</v>
      </c>
      <c r="P4" s="155"/>
      <c r="Q4" s="155"/>
      <c r="R4" s="16"/>
      <c r="S4" s="155" t="s">
        <v>56</v>
      </c>
      <c r="T4" s="155"/>
      <c r="U4" s="155"/>
      <c r="V4" s="16"/>
      <c r="W4" s="155" t="s">
        <v>57</v>
      </c>
      <c r="X4" s="155"/>
      <c r="Y4" s="155"/>
      <c r="Z4" s="16"/>
      <c r="AA4" s="155" t="s">
        <v>58</v>
      </c>
      <c r="AB4" s="155"/>
      <c r="AC4" s="155"/>
      <c r="AL4" s="33"/>
      <c r="AM4" s="33"/>
      <c r="AN4" s="33"/>
      <c r="AO4" s="33"/>
      <c r="AP4" s="33"/>
      <c r="AQ4" s="33"/>
      <c r="AR4" s="33"/>
    </row>
    <row r="5" spans="1:44" s="15" customFormat="1" ht="15.6" x14ac:dyDescent="0.3">
      <c r="A5" s="3" t="s">
        <v>4</v>
      </c>
      <c r="B5" s="16"/>
      <c r="C5" s="3" t="s">
        <v>5</v>
      </c>
      <c r="D5" s="3" t="s">
        <v>229</v>
      </c>
      <c r="E5" s="4" t="s">
        <v>230</v>
      </c>
      <c r="F5" s="16"/>
      <c r="G5" s="3" t="s">
        <v>5</v>
      </c>
      <c r="H5" s="3" t="s">
        <v>229</v>
      </c>
      <c r="I5" s="4" t="s">
        <v>230</v>
      </c>
      <c r="J5" s="16"/>
      <c r="K5" s="3" t="s">
        <v>5</v>
      </c>
      <c r="L5" s="3" t="s">
        <v>229</v>
      </c>
      <c r="M5" s="4" t="s">
        <v>230</v>
      </c>
      <c r="N5" s="16"/>
      <c r="O5" s="3" t="s">
        <v>5</v>
      </c>
      <c r="P5" s="3" t="s">
        <v>229</v>
      </c>
      <c r="Q5" s="4" t="s">
        <v>230</v>
      </c>
      <c r="R5" s="16"/>
      <c r="S5" s="3" t="s">
        <v>5</v>
      </c>
      <c r="T5" s="3" t="s">
        <v>229</v>
      </c>
      <c r="U5" s="3" t="s">
        <v>230</v>
      </c>
      <c r="V5" s="16"/>
      <c r="W5" s="3" t="s">
        <v>5</v>
      </c>
      <c r="X5" s="3" t="s">
        <v>229</v>
      </c>
      <c r="Y5" s="4" t="s">
        <v>230</v>
      </c>
      <c r="Z5" s="16"/>
      <c r="AA5" s="3" t="s">
        <v>5</v>
      </c>
      <c r="AB5" s="3" t="s">
        <v>229</v>
      </c>
      <c r="AC5" s="3" t="s">
        <v>230</v>
      </c>
      <c r="AL5" s="33"/>
      <c r="AM5" s="33"/>
      <c r="AN5" s="33"/>
      <c r="AO5" s="33"/>
      <c r="AP5" s="33"/>
      <c r="AQ5" s="33"/>
      <c r="AR5" s="33"/>
    </row>
    <row r="6" spans="1:44" x14ac:dyDescent="0.3">
      <c r="A6" s="6" t="s">
        <v>6</v>
      </c>
      <c r="B6" s="16"/>
      <c r="C6" s="7"/>
      <c r="D6" s="7"/>
      <c r="E6" s="8"/>
      <c r="F6" s="146"/>
      <c r="G6" s="7">
        <v>116</v>
      </c>
      <c r="H6" s="7">
        <v>110</v>
      </c>
      <c r="I6" s="8">
        <v>0.94799999999999995</v>
      </c>
      <c r="J6" s="146"/>
      <c r="K6" s="7" t="s">
        <v>17</v>
      </c>
      <c r="L6" s="7" t="s">
        <v>18</v>
      </c>
      <c r="M6" s="8" t="s">
        <v>18</v>
      </c>
      <c r="N6" s="146"/>
      <c r="O6" s="7" t="s">
        <v>17</v>
      </c>
      <c r="P6" s="7" t="s">
        <v>18</v>
      </c>
      <c r="Q6" s="8" t="s">
        <v>18</v>
      </c>
      <c r="R6" s="146"/>
      <c r="S6" s="7"/>
      <c r="T6" s="7"/>
      <c r="U6" s="7"/>
      <c r="V6" s="146"/>
      <c r="W6" s="7"/>
      <c r="X6" s="7"/>
      <c r="Y6" s="8"/>
      <c r="Z6" s="146"/>
      <c r="AA6" s="7" t="s">
        <v>17</v>
      </c>
      <c r="AB6" s="7" t="s">
        <v>18</v>
      </c>
      <c r="AC6" s="7" t="s">
        <v>18</v>
      </c>
    </row>
    <row r="7" spans="1:44" x14ac:dyDescent="0.3">
      <c r="A7" s="9" t="s">
        <v>7</v>
      </c>
      <c r="B7" s="16"/>
      <c r="C7" s="10" t="s">
        <v>17</v>
      </c>
      <c r="D7" s="10" t="s">
        <v>18</v>
      </c>
      <c r="E7" s="11" t="s">
        <v>18</v>
      </c>
      <c r="F7" s="146"/>
      <c r="G7" s="10">
        <v>54</v>
      </c>
      <c r="H7" s="10" t="s">
        <v>18</v>
      </c>
      <c r="I7" s="11" t="s">
        <v>231</v>
      </c>
      <c r="J7" s="146"/>
      <c r="K7" s="10"/>
      <c r="L7" s="10"/>
      <c r="M7" s="11"/>
      <c r="N7" s="146"/>
      <c r="O7" s="10" t="s">
        <v>17</v>
      </c>
      <c r="P7" s="10" t="s">
        <v>18</v>
      </c>
      <c r="Q7" s="11" t="s">
        <v>18</v>
      </c>
      <c r="R7" s="146"/>
      <c r="S7" s="10"/>
      <c r="T7" s="10"/>
      <c r="U7" s="10"/>
      <c r="V7" s="146"/>
      <c r="W7" s="10"/>
      <c r="X7" s="10"/>
      <c r="Y7" s="11"/>
      <c r="Z7" s="146"/>
      <c r="AA7" s="10"/>
      <c r="AB7" s="10"/>
      <c r="AC7" s="10"/>
    </row>
    <row r="8" spans="1:44" x14ac:dyDescent="0.3">
      <c r="A8" s="6" t="s">
        <v>9</v>
      </c>
      <c r="B8" s="16"/>
      <c r="C8" s="7">
        <v>40</v>
      </c>
      <c r="D8" s="7">
        <v>22</v>
      </c>
      <c r="E8" s="8">
        <v>0.55000000000000004</v>
      </c>
      <c r="F8" s="146"/>
      <c r="G8" s="7">
        <v>36</v>
      </c>
      <c r="H8" s="7">
        <v>30</v>
      </c>
      <c r="I8" s="8">
        <v>0.83299999999999996</v>
      </c>
      <c r="J8" s="146"/>
      <c r="K8" s="7">
        <v>20</v>
      </c>
      <c r="L8" s="7">
        <v>14</v>
      </c>
      <c r="M8" s="8">
        <v>0.7</v>
      </c>
      <c r="N8" s="146"/>
      <c r="O8" s="7">
        <v>15</v>
      </c>
      <c r="P8" s="7">
        <v>8</v>
      </c>
      <c r="Q8" s="8" t="s">
        <v>60</v>
      </c>
      <c r="R8" s="146"/>
      <c r="S8" s="7"/>
      <c r="T8" s="7"/>
      <c r="U8" s="7"/>
      <c r="V8" s="146"/>
      <c r="W8" s="7" t="s">
        <v>17</v>
      </c>
      <c r="X8" s="7" t="s">
        <v>18</v>
      </c>
      <c r="Y8" s="8" t="s">
        <v>18</v>
      </c>
      <c r="Z8" s="146"/>
      <c r="AA8" s="7" t="s">
        <v>17</v>
      </c>
      <c r="AB8" s="7" t="s">
        <v>18</v>
      </c>
      <c r="AC8" s="7" t="s">
        <v>18</v>
      </c>
    </row>
    <row r="9" spans="1:44" x14ac:dyDescent="0.3">
      <c r="A9" s="9" t="s">
        <v>10</v>
      </c>
      <c r="B9" s="16"/>
      <c r="C9" s="10">
        <v>67</v>
      </c>
      <c r="D9" s="10">
        <v>49</v>
      </c>
      <c r="E9" s="11">
        <v>0.73099999999999998</v>
      </c>
      <c r="F9" s="146"/>
      <c r="G9" s="10" t="s">
        <v>17</v>
      </c>
      <c r="H9" s="10" t="s">
        <v>18</v>
      </c>
      <c r="I9" s="11" t="s">
        <v>18</v>
      </c>
      <c r="J9" s="146"/>
      <c r="K9" s="10" t="s">
        <v>17</v>
      </c>
      <c r="L9" s="10" t="s">
        <v>18</v>
      </c>
      <c r="M9" s="11" t="s">
        <v>18</v>
      </c>
      <c r="N9" s="146"/>
      <c r="O9" s="10" t="s">
        <v>17</v>
      </c>
      <c r="P9" s="10" t="s">
        <v>18</v>
      </c>
      <c r="Q9" s="11" t="s">
        <v>18</v>
      </c>
      <c r="R9" s="146"/>
      <c r="S9" s="10"/>
      <c r="T9" s="10"/>
      <c r="U9" s="10"/>
      <c r="V9" s="146"/>
      <c r="W9" s="10"/>
      <c r="X9" s="10"/>
      <c r="Y9" s="11"/>
      <c r="Z9" s="146"/>
      <c r="AA9" s="10"/>
      <c r="AB9" s="10"/>
      <c r="AC9" s="10"/>
    </row>
    <row r="10" spans="1:44" x14ac:dyDescent="0.3">
      <c r="A10" s="6" t="s">
        <v>11</v>
      </c>
      <c r="B10" s="16"/>
      <c r="C10" s="7">
        <v>55</v>
      </c>
      <c r="D10" s="7">
        <v>13</v>
      </c>
      <c r="E10" s="8">
        <v>0.23599999999999999</v>
      </c>
      <c r="F10" s="146"/>
      <c r="G10" s="7" t="s">
        <v>17</v>
      </c>
      <c r="H10" s="7" t="s">
        <v>18</v>
      </c>
      <c r="I10" s="8" t="s">
        <v>18</v>
      </c>
      <c r="J10" s="146"/>
      <c r="K10" s="7" t="s">
        <v>17</v>
      </c>
      <c r="L10" s="7" t="s">
        <v>18</v>
      </c>
      <c r="M10" s="8" t="s">
        <v>18</v>
      </c>
      <c r="N10" s="146"/>
      <c r="O10" s="7" t="s">
        <v>17</v>
      </c>
      <c r="P10" s="7" t="s">
        <v>18</v>
      </c>
      <c r="Q10" s="8" t="s">
        <v>18</v>
      </c>
      <c r="R10" s="146"/>
      <c r="S10" s="7"/>
      <c r="T10" s="7"/>
      <c r="U10" s="7"/>
      <c r="V10" s="146"/>
      <c r="W10" s="7"/>
      <c r="X10" s="7"/>
      <c r="Y10" s="8"/>
      <c r="Z10" s="146"/>
      <c r="AA10" s="7" t="s">
        <v>17</v>
      </c>
      <c r="AB10" s="7" t="s">
        <v>18</v>
      </c>
      <c r="AC10" s="7" t="s">
        <v>18</v>
      </c>
    </row>
    <row r="11" spans="1:44" x14ac:dyDescent="0.3">
      <c r="A11" s="9" t="s">
        <v>12</v>
      </c>
      <c r="B11" s="16"/>
      <c r="C11" s="10">
        <v>96</v>
      </c>
      <c r="D11" s="10">
        <v>47</v>
      </c>
      <c r="E11" s="11">
        <v>0.49</v>
      </c>
      <c r="F11" s="146"/>
      <c r="G11" s="10">
        <v>10</v>
      </c>
      <c r="H11" s="10">
        <v>7</v>
      </c>
      <c r="I11" s="11" t="s">
        <v>60</v>
      </c>
      <c r="J11" s="146"/>
      <c r="K11" s="10" t="s">
        <v>17</v>
      </c>
      <c r="L11" s="10" t="s">
        <v>18</v>
      </c>
      <c r="M11" s="11" t="s">
        <v>18</v>
      </c>
      <c r="N11" s="146"/>
      <c r="O11" s="10" t="s">
        <v>17</v>
      </c>
      <c r="P11" s="10" t="s">
        <v>18</v>
      </c>
      <c r="Q11" s="11" t="s">
        <v>18</v>
      </c>
      <c r="R11" s="146"/>
      <c r="S11" s="10" t="s">
        <v>17</v>
      </c>
      <c r="T11" s="10" t="s">
        <v>18</v>
      </c>
      <c r="U11" s="10" t="s">
        <v>18</v>
      </c>
      <c r="V11" s="146"/>
      <c r="W11" s="10"/>
      <c r="X11" s="10"/>
      <c r="Y11" s="11"/>
      <c r="Z11" s="146"/>
      <c r="AA11" s="10"/>
      <c r="AB11" s="10"/>
      <c r="AC11" s="10"/>
    </row>
    <row r="12" spans="1:44" x14ac:dyDescent="0.3">
      <c r="A12" s="6" t="s">
        <v>13</v>
      </c>
      <c r="B12" s="16"/>
      <c r="C12" s="7">
        <v>62</v>
      </c>
      <c r="D12" s="7">
        <v>35</v>
      </c>
      <c r="E12" s="8">
        <v>0.56499999999999995</v>
      </c>
      <c r="F12" s="146"/>
      <c r="G12" s="7" t="s">
        <v>17</v>
      </c>
      <c r="H12" s="7" t="s">
        <v>18</v>
      </c>
      <c r="I12" s="8" t="s">
        <v>18</v>
      </c>
      <c r="J12" s="146"/>
      <c r="K12" s="7">
        <v>11</v>
      </c>
      <c r="L12" s="7">
        <v>6</v>
      </c>
      <c r="M12" s="8" t="s">
        <v>60</v>
      </c>
      <c r="N12" s="146"/>
      <c r="O12" s="7">
        <v>10</v>
      </c>
      <c r="P12" s="7">
        <v>7</v>
      </c>
      <c r="Q12" s="8" t="s">
        <v>60</v>
      </c>
      <c r="R12" s="146"/>
      <c r="S12" s="7" t="s">
        <v>17</v>
      </c>
      <c r="T12" s="7" t="s">
        <v>18</v>
      </c>
      <c r="U12" s="7" t="s">
        <v>18</v>
      </c>
      <c r="V12" s="146"/>
      <c r="W12" s="7"/>
      <c r="X12" s="7"/>
      <c r="Y12" s="8"/>
      <c r="Z12" s="146"/>
      <c r="AA12" s="7"/>
      <c r="AB12" s="7"/>
      <c r="AC12" s="7"/>
    </row>
    <row r="13" spans="1:44" x14ac:dyDescent="0.3">
      <c r="A13" s="9" t="s">
        <v>14</v>
      </c>
      <c r="B13" s="16"/>
      <c r="C13" s="10">
        <v>11</v>
      </c>
      <c r="D13" s="10">
        <v>7</v>
      </c>
      <c r="E13" s="11" t="s">
        <v>60</v>
      </c>
      <c r="F13" s="146"/>
      <c r="G13" s="10">
        <v>28</v>
      </c>
      <c r="H13" s="10">
        <v>21</v>
      </c>
      <c r="I13" s="11">
        <v>0.75</v>
      </c>
      <c r="J13" s="146"/>
      <c r="K13" s="10">
        <v>11</v>
      </c>
      <c r="L13" s="10" t="s">
        <v>18</v>
      </c>
      <c r="M13" s="11" t="s">
        <v>60</v>
      </c>
      <c r="N13" s="146"/>
      <c r="O13" s="10" t="s">
        <v>17</v>
      </c>
      <c r="P13" s="10" t="s">
        <v>18</v>
      </c>
      <c r="Q13" s="11" t="s">
        <v>18</v>
      </c>
      <c r="R13" s="146"/>
      <c r="S13" s="10"/>
      <c r="T13" s="10"/>
      <c r="U13" s="10"/>
      <c r="V13" s="146"/>
      <c r="W13" s="10"/>
      <c r="X13" s="10"/>
      <c r="Y13" s="11"/>
      <c r="Z13" s="146"/>
      <c r="AA13" s="10"/>
      <c r="AB13" s="10"/>
      <c r="AC13" s="10"/>
    </row>
    <row r="14" spans="1:44" x14ac:dyDescent="0.3">
      <c r="A14" s="6" t="s">
        <v>15</v>
      </c>
      <c r="B14" s="16"/>
      <c r="C14" s="7">
        <v>17</v>
      </c>
      <c r="D14" s="7" t="s">
        <v>18</v>
      </c>
      <c r="E14" s="8" t="s">
        <v>61</v>
      </c>
      <c r="F14" s="146"/>
      <c r="G14" s="7">
        <v>10</v>
      </c>
      <c r="H14" s="7" t="s">
        <v>18</v>
      </c>
      <c r="I14" s="8" t="s">
        <v>60</v>
      </c>
      <c r="J14" s="146"/>
      <c r="K14" s="7">
        <v>15</v>
      </c>
      <c r="L14" s="7">
        <v>11</v>
      </c>
      <c r="M14" s="8" t="s">
        <v>60</v>
      </c>
      <c r="N14" s="146"/>
      <c r="O14" s="7" t="s">
        <v>17</v>
      </c>
      <c r="P14" s="7" t="s">
        <v>18</v>
      </c>
      <c r="Q14" s="8" t="s">
        <v>18</v>
      </c>
      <c r="R14" s="146"/>
      <c r="S14" s="7"/>
      <c r="T14" s="7"/>
      <c r="U14" s="7"/>
      <c r="V14" s="146"/>
      <c r="W14" s="7"/>
      <c r="X14" s="7"/>
      <c r="Y14" s="8"/>
      <c r="Z14" s="146"/>
      <c r="AA14" s="7"/>
      <c r="AB14" s="7"/>
      <c r="AC14" s="7"/>
    </row>
    <row r="15" spans="1:44" x14ac:dyDescent="0.3">
      <c r="A15" s="9" t="s">
        <v>16</v>
      </c>
      <c r="B15" s="16"/>
      <c r="C15" s="10" t="s">
        <v>17</v>
      </c>
      <c r="D15" s="10" t="s">
        <v>18</v>
      </c>
      <c r="E15" s="11" t="s">
        <v>18</v>
      </c>
      <c r="F15" s="146"/>
      <c r="G15" s="10" t="s">
        <v>17</v>
      </c>
      <c r="H15" s="10" t="s">
        <v>18</v>
      </c>
      <c r="I15" s="11" t="s">
        <v>18</v>
      </c>
      <c r="J15" s="146"/>
      <c r="K15" s="10"/>
      <c r="L15" s="10"/>
      <c r="M15" s="11"/>
      <c r="N15" s="146"/>
      <c r="O15" s="10" t="s">
        <v>17</v>
      </c>
      <c r="P15" s="10" t="s">
        <v>18</v>
      </c>
      <c r="Q15" s="11" t="s">
        <v>18</v>
      </c>
      <c r="R15" s="146"/>
      <c r="S15" s="10"/>
      <c r="T15" s="10"/>
      <c r="U15" s="10"/>
      <c r="V15" s="146"/>
      <c r="W15" s="10"/>
      <c r="X15" s="10"/>
      <c r="Y15" s="11"/>
      <c r="Z15" s="146"/>
      <c r="AA15" s="10"/>
      <c r="AB15" s="10"/>
      <c r="AC15" s="10"/>
    </row>
    <row r="16" spans="1:44" x14ac:dyDescent="0.3">
      <c r="A16" s="6" t="s">
        <v>19</v>
      </c>
      <c r="B16" s="16"/>
      <c r="C16" s="7">
        <v>154</v>
      </c>
      <c r="D16" s="7">
        <v>69</v>
      </c>
      <c r="E16" s="8">
        <v>0.44800000000000001</v>
      </c>
      <c r="F16" s="146"/>
      <c r="G16" s="7" t="s">
        <v>17</v>
      </c>
      <c r="H16" s="7" t="s">
        <v>18</v>
      </c>
      <c r="I16" s="8" t="s">
        <v>18</v>
      </c>
      <c r="J16" s="146"/>
      <c r="K16" s="7">
        <v>18</v>
      </c>
      <c r="L16" s="7">
        <v>4</v>
      </c>
      <c r="M16" s="8">
        <v>0.222</v>
      </c>
      <c r="N16" s="146"/>
      <c r="O16" s="7">
        <v>10</v>
      </c>
      <c r="P16" s="7">
        <v>4</v>
      </c>
      <c r="Q16" s="8" t="s">
        <v>59</v>
      </c>
      <c r="R16" s="146"/>
      <c r="S16" s="7"/>
      <c r="T16" s="7"/>
      <c r="U16" s="7"/>
      <c r="V16" s="146"/>
      <c r="W16" s="7">
        <v>12</v>
      </c>
      <c r="X16" s="7">
        <v>3</v>
      </c>
      <c r="Y16" s="8" t="s">
        <v>59</v>
      </c>
      <c r="Z16" s="146"/>
      <c r="AA16" s="7"/>
      <c r="AB16" s="7"/>
      <c r="AC16" s="7"/>
    </row>
    <row r="17" spans="1:44" x14ac:dyDescent="0.3">
      <c r="A17" s="9" t="s">
        <v>20</v>
      </c>
      <c r="B17" s="16"/>
      <c r="C17" s="10"/>
      <c r="D17" s="10"/>
      <c r="E17" s="11"/>
      <c r="F17" s="146"/>
      <c r="G17" s="10">
        <v>27</v>
      </c>
      <c r="H17" s="10">
        <v>24</v>
      </c>
      <c r="I17" s="11" t="s">
        <v>61</v>
      </c>
      <c r="J17" s="146"/>
      <c r="K17" s="10"/>
      <c r="L17" s="10"/>
      <c r="M17" s="11"/>
      <c r="N17" s="146"/>
      <c r="O17" s="10"/>
      <c r="P17" s="10"/>
      <c r="Q17" s="11"/>
      <c r="R17" s="146"/>
      <c r="S17" s="10"/>
      <c r="T17" s="10"/>
      <c r="U17" s="10"/>
      <c r="V17" s="146"/>
      <c r="W17" s="10"/>
      <c r="X17" s="10"/>
      <c r="Y17" s="11"/>
      <c r="Z17" s="146"/>
      <c r="AA17" s="10"/>
      <c r="AB17" s="10"/>
      <c r="AC17" s="10"/>
    </row>
    <row r="18" spans="1:44" x14ac:dyDescent="0.3">
      <c r="A18" s="6" t="s">
        <v>22</v>
      </c>
      <c r="B18" s="16"/>
      <c r="C18" s="7">
        <v>23</v>
      </c>
      <c r="D18" s="7">
        <v>4</v>
      </c>
      <c r="E18" s="8" t="s">
        <v>21</v>
      </c>
      <c r="F18" s="146"/>
      <c r="G18" s="7" t="s">
        <v>17</v>
      </c>
      <c r="H18" s="7" t="s">
        <v>18</v>
      </c>
      <c r="I18" s="8" t="s">
        <v>18</v>
      </c>
      <c r="J18" s="146"/>
      <c r="K18" s="7" t="s">
        <v>17</v>
      </c>
      <c r="L18" s="7" t="s">
        <v>18</v>
      </c>
      <c r="M18" s="8" t="s">
        <v>18</v>
      </c>
      <c r="N18" s="146"/>
      <c r="O18" s="7" t="s">
        <v>17</v>
      </c>
      <c r="P18" s="7" t="s">
        <v>18</v>
      </c>
      <c r="Q18" s="8" t="s">
        <v>18</v>
      </c>
      <c r="R18" s="146"/>
      <c r="S18" s="7"/>
      <c r="T18" s="7"/>
      <c r="U18" s="7"/>
      <c r="V18" s="146"/>
      <c r="W18" s="7"/>
      <c r="X18" s="7"/>
      <c r="Y18" s="8"/>
      <c r="Z18" s="146"/>
      <c r="AA18" s="7"/>
      <c r="AB18" s="7"/>
      <c r="AC18" s="7"/>
    </row>
    <row r="19" spans="1:44" x14ac:dyDescent="0.3">
      <c r="A19" s="9" t="s">
        <v>23</v>
      </c>
      <c r="B19" s="16"/>
      <c r="C19" s="10">
        <v>199</v>
      </c>
      <c r="D19" s="10">
        <v>98</v>
      </c>
      <c r="E19" s="11">
        <v>0.49199999999999999</v>
      </c>
      <c r="F19" s="146"/>
      <c r="G19" s="10">
        <v>27</v>
      </c>
      <c r="H19" s="10">
        <v>23</v>
      </c>
      <c r="I19" s="11" t="s">
        <v>61</v>
      </c>
      <c r="J19" s="146"/>
      <c r="K19" s="10">
        <v>33</v>
      </c>
      <c r="L19" s="10">
        <v>23</v>
      </c>
      <c r="M19" s="11">
        <v>0.69699999999999995</v>
      </c>
      <c r="N19" s="146"/>
      <c r="O19" s="10">
        <v>17</v>
      </c>
      <c r="P19" s="10">
        <v>12</v>
      </c>
      <c r="Q19" s="11">
        <v>0.70599999999999996</v>
      </c>
      <c r="R19" s="146"/>
      <c r="S19" s="10" t="s">
        <v>17</v>
      </c>
      <c r="T19" s="10" t="s">
        <v>18</v>
      </c>
      <c r="U19" s="10" t="s">
        <v>18</v>
      </c>
      <c r="V19" s="146"/>
      <c r="W19" s="10" t="s">
        <v>17</v>
      </c>
      <c r="X19" s="10" t="s">
        <v>18</v>
      </c>
      <c r="Y19" s="11" t="s">
        <v>18</v>
      </c>
      <c r="Z19" s="146"/>
      <c r="AA19" s="10" t="s">
        <v>17</v>
      </c>
      <c r="AB19" s="10" t="s">
        <v>18</v>
      </c>
      <c r="AC19" s="10" t="s">
        <v>18</v>
      </c>
    </row>
    <row r="20" spans="1:44" x14ac:dyDescent="0.3">
      <c r="A20" s="6" t="s">
        <v>24</v>
      </c>
      <c r="B20" s="16"/>
      <c r="C20" s="7">
        <v>46</v>
      </c>
      <c r="D20" s="7">
        <v>24</v>
      </c>
      <c r="E20" s="8">
        <v>0.52200000000000002</v>
      </c>
      <c r="F20" s="146"/>
      <c r="G20" s="7"/>
      <c r="H20" s="7"/>
      <c r="I20" s="8"/>
      <c r="J20" s="146"/>
      <c r="K20" s="7" t="s">
        <v>17</v>
      </c>
      <c r="L20" s="7" t="s">
        <v>18</v>
      </c>
      <c r="M20" s="8" t="s">
        <v>18</v>
      </c>
      <c r="N20" s="146"/>
      <c r="O20" s="7" t="s">
        <v>17</v>
      </c>
      <c r="P20" s="7" t="s">
        <v>18</v>
      </c>
      <c r="Q20" s="8" t="s">
        <v>18</v>
      </c>
      <c r="R20" s="146"/>
      <c r="S20" s="7"/>
      <c r="T20" s="7"/>
      <c r="U20" s="7"/>
      <c r="V20" s="146"/>
      <c r="W20" s="7"/>
      <c r="X20" s="7"/>
      <c r="Y20" s="8"/>
      <c r="Z20" s="146"/>
      <c r="AA20" s="7"/>
      <c r="AB20" s="7"/>
      <c r="AC20" s="7"/>
    </row>
    <row r="21" spans="1:44" x14ac:dyDescent="0.3">
      <c r="A21" s="9" t="s">
        <v>25</v>
      </c>
      <c r="B21" s="16"/>
      <c r="C21" s="10" t="s">
        <v>17</v>
      </c>
      <c r="D21" s="10" t="s">
        <v>18</v>
      </c>
      <c r="E21" s="11" t="s">
        <v>18</v>
      </c>
      <c r="F21" s="146"/>
      <c r="G21" s="10" t="s">
        <v>17</v>
      </c>
      <c r="H21" s="10" t="s">
        <v>18</v>
      </c>
      <c r="I21" s="11" t="s">
        <v>18</v>
      </c>
      <c r="J21" s="146"/>
      <c r="K21" s="10" t="s">
        <v>17</v>
      </c>
      <c r="L21" s="10" t="s">
        <v>18</v>
      </c>
      <c r="M21" s="11" t="s">
        <v>18</v>
      </c>
      <c r="N21" s="146"/>
      <c r="O21" s="10" t="s">
        <v>17</v>
      </c>
      <c r="P21" s="10" t="s">
        <v>18</v>
      </c>
      <c r="Q21" s="11" t="s">
        <v>18</v>
      </c>
      <c r="R21" s="146"/>
      <c r="S21" s="10"/>
      <c r="T21" s="10"/>
      <c r="U21" s="10"/>
      <c r="V21" s="146"/>
      <c r="W21" s="10"/>
      <c r="X21" s="10"/>
      <c r="Y21" s="11"/>
      <c r="Z21" s="146"/>
      <c r="AA21" s="10"/>
      <c r="AB21" s="10"/>
      <c r="AC21" s="10"/>
    </row>
    <row r="22" spans="1:44" x14ac:dyDescent="0.3">
      <c r="A22" s="6" t="s">
        <v>26</v>
      </c>
      <c r="B22" s="16"/>
      <c r="C22" s="7">
        <v>131</v>
      </c>
      <c r="D22" s="7">
        <v>44</v>
      </c>
      <c r="E22" s="8">
        <v>0.33600000000000002</v>
      </c>
      <c r="F22" s="146"/>
      <c r="G22" s="7">
        <v>14</v>
      </c>
      <c r="H22" s="7">
        <v>10</v>
      </c>
      <c r="I22" s="8" t="s">
        <v>60</v>
      </c>
      <c r="J22" s="146"/>
      <c r="K22" s="7">
        <v>11</v>
      </c>
      <c r="L22" s="7">
        <v>4</v>
      </c>
      <c r="M22" s="8" t="s">
        <v>59</v>
      </c>
      <c r="N22" s="146"/>
      <c r="O22" s="7">
        <v>15</v>
      </c>
      <c r="P22" s="7">
        <v>6</v>
      </c>
      <c r="Q22" s="8" t="s">
        <v>59</v>
      </c>
      <c r="R22" s="146"/>
      <c r="S22" s="7" t="s">
        <v>17</v>
      </c>
      <c r="T22" s="7" t="s">
        <v>18</v>
      </c>
      <c r="U22" s="7" t="s">
        <v>18</v>
      </c>
      <c r="V22" s="146"/>
      <c r="W22" s="7" t="s">
        <v>17</v>
      </c>
      <c r="X22" s="7" t="s">
        <v>18</v>
      </c>
      <c r="Y22" s="8" t="s">
        <v>18</v>
      </c>
      <c r="Z22" s="146"/>
      <c r="AA22" s="7"/>
      <c r="AB22" s="7"/>
      <c r="AC22" s="7"/>
    </row>
    <row r="23" spans="1:44" x14ac:dyDescent="0.3">
      <c r="A23" s="9" t="s">
        <v>27</v>
      </c>
      <c r="B23" s="16"/>
      <c r="C23" s="10">
        <v>69</v>
      </c>
      <c r="D23" s="10">
        <v>33</v>
      </c>
      <c r="E23" s="11">
        <v>0.47799999999999998</v>
      </c>
      <c r="F23" s="146"/>
      <c r="G23" s="10" t="s">
        <v>17</v>
      </c>
      <c r="H23" s="10" t="s">
        <v>18</v>
      </c>
      <c r="I23" s="11" t="s">
        <v>18</v>
      </c>
      <c r="J23" s="146"/>
      <c r="K23" s="10">
        <v>11</v>
      </c>
      <c r="L23" s="10">
        <v>7</v>
      </c>
      <c r="M23" s="11" t="s">
        <v>60</v>
      </c>
      <c r="N23" s="146"/>
      <c r="O23" s="10" t="s">
        <v>17</v>
      </c>
      <c r="P23" s="10" t="s">
        <v>18</v>
      </c>
      <c r="Q23" s="11" t="s">
        <v>18</v>
      </c>
      <c r="R23" s="146"/>
      <c r="S23" s="10"/>
      <c r="T23" s="10"/>
      <c r="U23" s="10"/>
      <c r="V23" s="146"/>
      <c r="W23" s="10" t="s">
        <v>17</v>
      </c>
      <c r="X23" s="10" t="s">
        <v>18</v>
      </c>
      <c r="Y23" s="11" t="s">
        <v>18</v>
      </c>
      <c r="Z23" s="146"/>
      <c r="AA23" s="10"/>
      <c r="AB23" s="10"/>
      <c r="AC23" s="10"/>
    </row>
    <row r="24" spans="1:44" x14ac:dyDescent="0.3">
      <c r="A24" s="6" t="s">
        <v>28</v>
      </c>
      <c r="B24" s="16"/>
      <c r="C24" s="7" t="s">
        <v>17</v>
      </c>
      <c r="D24" s="7" t="s">
        <v>18</v>
      </c>
      <c r="E24" s="8" t="s">
        <v>18</v>
      </c>
      <c r="F24" s="146"/>
      <c r="G24" s="7" t="s">
        <v>17</v>
      </c>
      <c r="H24" s="7" t="s">
        <v>18</v>
      </c>
      <c r="I24" s="8" t="s">
        <v>18</v>
      </c>
      <c r="J24" s="146"/>
      <c r="K24" s="7"/>
      <c r="L24" s="7"/>
      <c r="M24" s="8"/>
      <c r="N24" s="146"/>
      <c r="O24" s="7"/>
      <c r="P24" s="7"/>
      <c r="Q24" s="8"/>
      <c r="R24" s="146"/>
      <c r="S24" s="7"/>
      <c r="T24" s="7"/>
      <c r="U24" s="7"/>
      <c r="V24" s="146"/>
      <c r="W24" s="7"/>
      <c r="X24" s="7"/>
      <c r="Y24" s="8"/>
      <c r="Z24" s="146"/>
      <c r="AA24" s="7"/>
      <c r="AB24" s="7"/>
      <c r="AC24" s="7"/>
    </row>
    <row r="25" spans="1:44" s="15" customFormat="1" ht="15.6" x14ac:dyDescent="0.3">
      <c r="A25" s="12" t="s">
        <v>29</v>
      </c>
      <c r="B25" s="147"/>
      <c r="C25" s="13">
        <v>980</v>
      </c>
      <c r="D25" s="13">
        <v>468</v>
      </c>
      <c r="E25" s="14">
        <v>0.47799999999999998</v>
      </c>
      <c r="F25" s="148"/>
      <c r="G25" s="13">
        <v>342</v>
      </c>
      <c r="H25" s="13">
        <v>303</v>
      </c>
      <c r="I25" s="14">
        <v>0.88600000000000001</v>
      </c>
      <c r="J25" s="148"/>
      <c r="K25" s="13">
        <v>163</v>
      </c>
      <c r="L25" s="13">
        <v>98</v>
      </c>
      <c r="M25" s="14">
        <v>0.60099999999999998</v>
      </c>
      <c r="N25" s="148"/>
      <c r="O25" s="13">
        <v>108</v>
      </c>
      <c r="P25" s="13">
        <v>60</v>
      </c>
      <c r="Q25" s="14">
        <v>0.55600000000000005</v>
      </c>
      <c r="R25" s="148"/>
      <c r="S25" s="13" t="s">
        <v>17</v>
      </c>
      <c r="T25" s="13" t="s">
        <v>18</v>
      </c>
      <c r="U25" s="13" t="s">
        <v>18</v>
      </c>
      <c r="V25" s="148"/>
      <c r="W25" s="13">
        <v>28</v>
      </c>
      <c r="X25" s="13">
        <v>8</v>
      </c>
      <c r="Y25" s="14">
        <v>0.28599999999999998</v>
      </c>
      <c r="Z25" s="148"/>
      <c r="AA25" s="13" t="s">
        <v>17</v>
      </c>
      <c r="AB25" s="13" t="s">
        <v>18</v>
      </c>
      <c r="AC25" s="13" t="s">
        <v>18</v>
      </c>
      <c r="AL25" s="33"/>
      <c r="AM25" s="33"/>
      <c r="AN25" s="33"/>
      <c r="AO25" s="33"/>
      <c r="AP25" s="33"/>
      <c r="AQ25" s="33"/>
      <c r="AR25" s="33"/>
    </row>
    <row r="26" spans="1:44" ht="7.5" customHeight="1" x14ac:dyDescent="0.3">
      <c r="A26" s="16"/>
      <c r="B26" s="16"/>
      <c r="C26" s="146"/>
      <c r="D26" s="146"/>
      <c r="E26" s="38"/>
      <c r="F26" s="146"/>
      <c r="G26" s="146"/>
      <c r="H26" s="146"/>
      <c r="I26" s="38"/>
      <c r="J26" s="146"/>
      <c r="K26" s="146"/>
      <c r="L26" s="146"/>
      <c r="M26" s="38"/>
      <c r="N26" s="146"/>
      <c r="O26" s="146"/>
      <c r="P26" s="146"/>
      <c r="Q26" s="38"/>
      <c r="R26" s="146"/>
      <c r="S26" s="146"/>
      <c r="T26" s="146"/>
      <c r="U26" s="146"/>
      <c r="V26" s="146"/>
      <c r="W26" s="146"/>
      <c r="X26" s="146"/>
      <c r="Y26" s="38"/>
      <c r="Z26" s="146"/>
      <c r="AA26" s="146"/>
      <c r="AB26" s="146"/>
      <c r="AC26" s="146"/>
    </row>
    <row r="27" spans="1:44" x14ac:dyDescent="0.3">
      <c r="A27" s="18" t="s">
        <v>30</v>
      </c>
      <c r="B27" s="16"/>
      <c r="C27" s="19">
        <v>52</v>
      </c>
      <c r="D27" s="19">
        <v>40</v>
      </c>
      <c r="E27" s="20">
        <v>0.76900000000000002</v>
      </c>
      <c r="F27" s="146"/>
      <c r="G27" s="19">
        <v>24</v>
      </c>
      <c r="H27" s="19">
        <v>19</v>
      </c>
      <c r="I27" s="20">
        <v>0.79200000000000004</v>
      </c>
      <c r="J27" s="146"/>
      <c r="K27" s="19" t="s">
        <v>17</v>
      </c>
      <c r="L27" s="19" t="s">
        <v>18</v>
      </c>
      <c r="M27" s="20" t="s">
        <v>18</v>
      </c>
      <c r="N27" s="146"/>
      <c r="O27" s="19">
        <v>15</v>
      </c>
      <c r="P27" s="19">
        <v>8</v>
      </c>
      <c r="Q27" s="20" t="s">
        <v>60</v>
      </c>
      <c r="R27" s="146"/>
      <c r="S27" s="19" t="s">
        <v>17</v>
      </c>
      <c r="T27" s="19" t="s">
        <v>18</v>
      </c>
      <c r="U27" s="19" t="s">
        <v>18</v>
      </c>
      <c r="V27" s="146"/>
      <c r="W27" s="19"/>
      <c r="X27" s="19"/>
      <c r="Y27" s="20"/>
      <c r="Z27" s="146"/>
      <c r="AA27" s="19"/>
      <c r="AB27" s="19"/>
      <c r="AC27" s="19"/>
    </row>
    <row r="28" spans="1:44" x14ac:dyDescent="0.3">
      <c r="A28" s="9" t="s">
        <v>31</v>
      </c>
      <c r="B28" s="16"/>
      <c r="C28" s="10">
        <v>80</v>
      </c>
      <c r="D28" s="10">
        <v>48</v>
      </c>
      <c r="E28" s="11">
        <v>0.6</v>
      </c>
      <c r="F28" s="146"/>
      <c r="G28" s="10">
        <v>24</v>
      </c>
      <c r="H28" s="10">
        <v>19</v>
      </c>
      <c r="I28" s="11">
        <v>0.79200000000000004</v>
      </c>
      <c r="J28" s="146"/>
      <c r="K28" s="10">
        <v>27</v>
      </c>
      <c r="L28" s="10">
        <v>24</v>
      </c>
      <c r="M28" s="11" t="s">
        <v>61</v>
      </c>
      <c r="N28" s="146"/>
      <c r="O28" s="10">
        <v>20</v>
      </c>
      <c r="P28" s="10">
        <v>15</v>
      </c>
      <c r="Q28" s="11">
        <v>0.75</v>
      </c>
      <c r="R28" s="146"/>
      <c r="S28" s="10" t="s">
        <v>17</v>
      </c>
      <c r="T28" s="10" t="s">
        <v>18</v>
      </c>
      <c r="U28" s="10" t="s">
        <v>18</v>
      </c>
      <c r="V28" s="146"/>
      <c r="W28" s="10"/>
      <c r="X28" s="10"/>
      <c r="Y28" s="11"/>
      <c r="Z28" s="146"/>
      <c r="AA28" s="10"/>
      <c r="AB28" s="10"/>
      <c r="AC28" s="10"/>
    </row>
    <row r="29" spans="1:44" x14ac:dyDescent="0.3">
      <c r="A29" s="18" t="s">
        <v>32</v>
      </c>
      <c r="B29" s="16"/>
      <c r="C29" s="19">
        <v>160</v>
      </c>
      <c r="D29" s="19">
        <v>55</v>
      </c>
      <c r="E29" s="20">
        <v>0.34399999999999997</v>
      </c>
      <c r="F29" s="146"/>
      <c r="G29" s="19"/>
      <c r="H29" s="19"/>
      <c r="I29" s="20"/>
      <c r="J29" s="146"/>
      <c r="K29" s="19">
        <v>18</v>
      </c>
      <c r="L29" s="19">
        <v>7</v>
      </c>
      <c r="M29" s="20">
        <v>0.38900000000000001</v>
      </c>
      <c r="N29" s="146"/>
      <c r="O29" s="19">
        <v>16</v>
      </c>
      <c r="P29" s="19">
        <v>6</v>
      </c>
      <c r="Q29" s="20">
        <v>0.375</v>
      </c>
      <c r="R29" s="146"/>
      <c r="S29" s="19" t="s">
        <v>17</v>
      </c>
      <c r="T29" s="19" t="s">
        <v>18</v>
      </c>
      <c r="U29" s="19" t="s">
        <v>18</v>
      </c>
      <c r="V29" s="146"/>
      <c r="W29" s="19" t="s">
        <v>17</v>
      </c>
      <c r="X29" s="19" t="s">
        <v>18</v>
      </c>
      <c r="Y29" s="20" t="s">
        <v>18</v>
      </c>
      <c r="Z29" s="146"/>
      <c r="AA29" s="19"/>
      <c r="AB29" s="19"/>
      <c r="AC29" s="19"/>
    </row>
    <row r="30" spans="1:44" x14ac:dyDescent="0.3">
      <c r="A30" s="9" t="s">
        <v>33</v>
      </c>
      <c r="B30" s="16"/>
      <c r="C30" s="10">
        <v>45</v>
      </c>
      <c r="D30" s="10">
        <v>21</v>
      </c>
      <c r="E30" s="11">
        <v>0.46700000000000003</v>
      </c>
      <c r="F30" s="146"/>
      <c r="G30" s="10"/>
      <c r="H30" s="10"/>
      <c r="I30" s="11"/>
      <c r="J30" s="146"/>
      <c r="K30" s="10" t="s">
        <v>17</v>
      </c>
      <c r="L30" s="10" t="s">
        <v>18</v>
      </c>
      <c r="M30" s="11" t="s">
        <v>18</v>
      </c>
      <c r="N30" s="146"/>
      <c r="O30" s="10" t="s">
        <v>17</v>
      </c>
      <c r="P30" s="10" t="s">
        <v>18</v>
      </c>
      <c r="Q30" s="11" t="s">
        <v>18</v>
      </c>
      <c r="R30" s="146"/>
      <c r="S30" s="10"/>
      <c r="T30" s="10"/>
      <c r="U30" s="10"/>
      <c r="V30" s="146"/>
      <c r="W30" s="10"/>
      <c r="X30" s="10"/>
      <c r="Y30" s="11"/>
      <c r="Z30" s="146"/>
      <c r="AA30" s="10"/>
      <c r="AB30" s="10"/>
      <c r="AC30" s="10"/>
    </row>
    <row r="31" spans="1:44" x14ac:dyDescent="0.3">
      <c r="A31" s="18" t="s">
        <v>34</v>
      </c>
      <c r="B31" s="16"/>
      <c r="C31" s="19" t="s">
        <v>17</v>
      </c>
      <c r="D31" s="19" t="s">
        <v>18</v>
      </c>
      <c r="E31" s="20" t="s">
        <v>18</v>
      </c>
      <c r="F31" s="146"/>
      <c r="G31" s="19" t="s">
        <v>17</v>
      </c>
      <c r="H31" s="19" t="s">
        <v>18</v>
      </c>
      <c r="I31" s="20" t="s">
        <v>18</v>
      </c>
      <c r="J31" s="146"/>
      <c r="K31" s="19"/>
      <c r="L31" s="19"/>
      <c r="M31" s="20"/>
      <c r="N31" s="146"/>
      <c r="O31" s="19"/>
      <c r="P31" s="19"/>
      <c r="Q31" s="20"/>
      <c r="R31" s="146"/>
      <c r="S31" s="19"/>
      <c r="T31" s="19"/>
      <c r="U31" s="19"/>
      <c r="V31" s="146"/>
      <c r="W31" s="19"/>
      <c r="X31" s="19"/>
      <c r="Y31" s="20"/>
      <c r="Z31" s="146"/>
      <c r="AA31" s="19"/>
      <c r="AB31" s="19"/>
      <c r="AC31" s="19"/>
    </row>
    <row r="32" spans="1:44" s="15" customFormat="1" ht="15.6" x14ac:dyDescent="0.3">
      <c r="A32" s="21" t="s">
        <v>35</v>
      </c>
      <c r="B32" s="147"/>
      <c r="C32" s="22">
        <v>339</v>
      </c>
      <c r="D32" s="22">
        <v>166</v>
      </c>
      <c r="E32" s="23">
        <v>0.49</v>
      </c>
      <c r="F32" s="148"/>
      <c r="G32" s="22">
        <v>24</v>
      </c>
      <c r="H32" s="22">
        <v>19</v>
      </c>
      <c r="I32" s="23">
        <v>0.79200000000000004</v>
      </c>
      <c r="J32" s="148"/>
      <c r="K32" s="22">
        <v>50</v>
      </c>
      <c r="L32" s="22">
        <v>35</v>
      </c>
      <c r="M32" s="23">
        <v>0.7</v>
      </c>
      <c r="N32" s="148"/>
      <c r="O32" s="22">
        <v>53</v>
      </c>
      <c r="P32" s="22">
        <v>31</v>
      </c>
      <c r="Q32" s="23">
        <v>0.58499999999999996</v>
      </c>
      <c r="R32" s="148"/>
      <c r="S32" s="22" t="s">
        <v>17</v>
      </c>
      <c r="T32" s="22" t="s">
        <v>18</v>
      </c>
      <c r="U32" s="22" t="s">
        <v>18</v>
      </c>
      <c r="V32" s="148"/>
      <c r="W32" s="22" t="s">
        <v>17</v>
      </c>
      <c r="X32" s="22" t="s">
        <v>18</v>
      </c>
      <c r="Y32" s="23" t="s">
        <v>18</v>
      </c>
      <c r="Z32" s="148"/>
      <c r="AA32" s="22"/>
      <c r="AB32" s="22"/>
      <c r="AC32" s="22"/>
      <c r="AL32" s="33"/>
      <c r="AM32" s="33"/>
      <c r="AN32" s="33"/>
      <c r="AO32" s="33"/>
      <c r="AP32" s="33"/>
      <c r="AQ32" s="33"/>
      <c r="AR32" s="33"/>
    </row>
    <row r="33" spans="1:44" ht="7.5" customHeight="1" x14ac:dyDescent="0.3">
      <c r="A33" s="16"/>
      <c r="B33" s="16"/>
      <c r="C33" s="146"/>
      <c r="D33" s="146"/>
      <c r="E33" s="38"/>
      <c r="F33" s="146"/>
      <c r="G33" s="146"/>
      <c r="H33" s="146"/>
      <c r="I33" s="38"/>
      <c r="J33" s="146"/>
      <c r="K33" s="146"/>
      <c r="L33" s="146"/>
      <c r="M33" s="38"/>
      <c r="N33" s="146"/>
      <c r="O33" s="146"/>
      <c r="P33" s="146"/>
      <c r="Q33" s="38"/>
      <c r="R33" s="146"/>
      <c r="S33" s="146"/>
      <c r="T33" s="146"/>
      <c r="U33" s="146"/>
      <c r="V33" s="146"/>
      <c r="W33" s="146"/>
      <c r="X33" s="146"/>
      <c r="Y33" s="38"/>
      <c r="Z33" s="146"/>
      <c r="AA33" s="146"/>
      <c r="AB33" s="146"/>
      <c r="AC33" s="146"/>
    </row>
    <row r="34" spans="1:44" x14ac:dyDescent="0.3">
      <c r="A34" s="24" t="s">
        <v>62</v>
      </c>
      <c r="B34" s="16"/>
      <c r="C34" s="25">
        <v>38</v>
      </c>
      <c r="D34" s="25">
        <v>21</v>
      </c>
      <c r="E34" s="26">
        <v>0.55300000000000005</v>
      </c>
      <c r="F34" s="146"/>
      <c r="G34" s="25" t="s">
        <v>17</v>
      </c>
      <c r="H34" s="25" t="s">
        <v>18</v>
      </c>
      <c r="I34" s="26" t="s">
        <v>18</v>
      </c>
      <c r="J34" s="146"/>
      <c r="K34" s="25">
        <v>30</v>
      </c>
      <c r="L34" s="25">
        <v>20</v>
      </c>
      <c r="M34" s="26">
        <v>0.66700000000000004</v>
      </c>
      <c r="N34" s="146"/>
      <c r="O34" s="25" t="s">
        <v>17</v>
      </c>
      <c r="P34" s="25" t="s">
        <v>18</v>
      </c>
      <c r="Q34" s="26" t="s">
        <v>18</v>
      </c>
      <c r="R34" s="146"/>
      <c r="S34" s="25"/>
      <c r="T34" s="25"/>
      <c r="U34" s="25"/>
      <c r="V34" s="146"/>
      <c r="W34" s="25"/>
      <c r="X34" s="25"/>
      <c r="Y34" s="26"/>
      <c r="Z34" s="146"/>
      <c r="AA34" s="25"/>
      <c r="AB34" s="25"/>
      <c r="AC34" s="25"/>
    </row>
    <row r="35" spans="1:44" x14ac:dyDescent="0.3">
      <c r="A35" t="s">
        <v>232</v>
      </c>
      <c r="B35" s="16"/>
      <c r="C35" s="10" t="s">
        <v>17</v>
      </c>
      <c r="D35" s="10" t="s">
        <v>18</v>
      </c>
      <c r="E35" s="11" t="s">
        <v>18</v>
      </c>
      <c r="F35" s="146"/>
      <c r="G35" s="10" t="s">
        <v>17</v>
      </c>
      <c r="H35" s="10" t="s">
        <v>18</v>
      </c>
      <c r="I35" s="11" t="s">
        <v>18</v>
      </c>
      <c r="J35" s="146"/>
      <c r="K35" s="10"/>
      <c r="L35" s="10"/>
      <c r="M35" s="11"/>
      <c r="N35" s="146"/>
      <c r="O35" s="10"/>
      <c r="P35" s="10"/>
      <c r="Q35" s="11"/>
      <c r="R35" s="146"/>
      <c r="S35" s="10"/>
      <c r="T35" s="10"/>
      <c r="U35" s="10"/>
      <c r="V35" s="146"/>
      <c r="W35" s="10"/>
      <c r="X35" s="10"/>
      <c r="Y35" s="11"/>
      <c r="Z35" s="146"/>
      <c r="AA35" s="10"/>
      <c r="AB35" s="10"/>
      <c r="AC35" s="10"/>
    </row>
    <row r="36" spans="1:44" x14ac:dyDescent="0.3">
      <c r="A36" s="24" t="s">
        <v>37</v>
      </c>
      <c r="B36" s="16"/>
      <c r="C36" s="25">
        <v>33</v>
      </c>
      <c r="D36" s="25">
        <v>18</v>
      </c>
      <c r="E36" s="26">
        <v>0.54500000000000004</v>
      </c>
      <c r="F36" s="146"/>
      <c r="G36" s="25" t="s">
        <v>17</v>
      </c>
      <c r="H36" s="25" t="s">
        <v>18</v>
      </c>
      <c r="I36" s="26" t="s">
        <v>18</v>
      </c>
      <c r="J36" s="146"/>
      <c r="K36" s="25">
        <v>34</v>
      </c>
      <c r="L36" s="25">
        <v>30</v>
      </c>
      <c r="M36" s="26">
        <v>0.88200000000000001</v>
      </c>
      <c r="N36" s="146"/>
      <c r="O36" s="25" t="s">
        <v>17</v>
      </c>
      <c r="P36" s="25" t="s">
        <v>18</v>
      </c>
      <c r="Q36" s="26" t="s">
        <v>18</v>
      </c>
      <c r="R36" s="146"/>
      <c r="S36" s="25"/>
      <c r="T36" s="25"/>
      <c r="U36" s="25"/>
      <c r="V36" s="146"/>
      <c r="W36" s="25"/>
      <c r="X36" s="25"/>
      <c r="Y36" s="26"/>
      <c r="Z36" s="146"/>
      <c r="AA36" s="25"/>
      <c r="AB36" s="25"/>
      <c r="AC36" s="25"/>
    </row>
    <row r="37" spans="1:44" x14ac:dyDescent="0.3">
      <c r="A37" s="9" t="s">
        <v>38</v>
      </c>
      <c r="B37" s="16"/>
      <c r="C37" s="10" t="s">
        <v>17</v>
      </c>
      <c r="D37" s="10" t="s">
        <v>18</v>
      </c>
      <c r="E37" s="11" t="s">
        <v>18</v>
      </c>
      <c r="F37" s="146"/>
      <c r="G37" s="10" t="s">
        <v>17</v>
      </c>
      <c r="H37" s="10" t="s">
        <v>18</v>
      </c>
      <c r="I37" s="11" t="s">
        <v>18</v>
      </c>
      <c r="J37" s="146"/>
      <c r="K37" s="10">
        <v>13</v>
      </c>
      <c r="L37" s="10" t="s">
        <v>18</v>
      </c>
      <c r="M37" s="11" t="s">
        <v>60</v>
      </c>
      <c r="N37" s="146"/>
      <c r="O37" s="10" t="s">
        <v>17</v>
      </c>
      <c r="P37" s="10" t="s">
        <v>18</v>
      </c>
      <c r="Q37" s="11" t="s">
        <v>18</v>
      </c>
      <c r="R37" s="146"/>
      <c r="S37" s="10"/>
      <c r="T37" s="10"/>
      <c r="U37" s="10"/>
      <c r="V37" s="146"/>
      <c r="W37" s="10"/>
      <c r="X37" s="10"/>
      <c r="Y37" s="11"/>
      <c r="Z37" s="146"/>
      <c r="AA37" s="10"/>
      <c r="AB37" s="10"/>
      <c r="AC37" s="10"/>
    </row>
    <row r="38" spans="1:44" x14ac:dyDescent="0.3">
      <c r="A38" s="24" t="s">
        <v>39</v>
      </c>
      <c r="B38" s="16"/>
      <c r="C38" s="25">
        <v>38</v>
      </c>
      <c r="D38" s="25">
        <v>22</v>
      </c>
      <c r="E38" s="26">
        <v>0.57899999999999996</v>
      </c>
      <c r="F38" s="146"/>
      <c r="G38" s="25"/>
      <c r="H38" s="25"/>
      <c r="I38" s="26"/>
      <c r="J38" s="146"/>
      <c r="K38" s="25">
        <v>12</v>
      </c>
      <c r="L38" s="25">
        <v>9</v>
      </c>
      <c r="M38" s="26" t="s">
        <v>60</v>
      </c>
      <c r="N38" s="146"/>
      <c r="O38" s="25" t="s">
        <v>17</v>
      </c>
      <c r="P38" s="25" t="s">
        <v>18</v>
      </c>
      <c r="Q38" s="26" t="s">
        <v>18</v>
      </c>
      <c r="R38" s="146"/>
      <c r="S38" s="25"/>
      <c r="T38" s="25"/>
      <c r="U38" s="25"/>
      <c r="V38" s="146"/>
      <c r="W38" s="25"/>
      <c r="X38" s="25"/>
      <c r="Y38" s="26"/>
      <c r="Z38" s="146"/>
      <c r="AA38" s="25"/>
      <c r="AB38" s="25"/>
      <c r="AC38" s="25"/>
    </row>
    <row r="39" spans="1:44" x14ac:dyDescent="0.3">
      <c r="A39" s="9" t="s">
        <v>40</v>
      </c>
      <c r="B39" s="16"/>
      <c r="C39" s="10">
        <v>45</v>
      </c>
      <c r="D39" s="10">
        <v>33</v>
      </c>
      <c r="E39" s="11">
        <v>0.73299999999999998</v>
      </c>
      <c r="F39" s="146"/>
      <c r="G39" s="10"/>
      <c r="H39" s="10"/>
      <c r="I39" s="11"/>
      <c r="J39" s="146"/>
      <c r="K39" s="10" t="s">
        <v>17</v>
      </c>
      <c r="L39" s="10" t="s">
        <v>18</v>
      </c>
      <c r="M39" s="11" t="s">
        <v>18</v>
      </c>
      <c r="N39" s="146"/>
      <c r="O39" s="10" t="s">
        <v>17</v>
      </c>
      <c r="P39" s="10" t="s">
        <v>18</v>
      </c>
      <c r="Q39" s="11" t="s">
        <v>18</v>
      </c>
      <c r="R39" s="146"/>
      <c r="S39" s="10"/>
      <c r="T39" s="10"/>
      <c r="U39" s="10"/>
      <c r="V39" s="146"/>
      <c r="W39" s="10"/>
      <c r="X39" s="10"/>
      <c r="Y39" s="11"/>
      <c r="Z39" s="146"/>
      <c r="AA39" s="10"/>
      <c r="AB39" s="10"/>
      <c r="AC39" s="10"/>
    </row>
    <row r="40" spans="1:44" x14ac:dyDescent="0.3">
      <c r="A40" s="24" t="s">
        <v>41</v>
      </c>
      <c r="B40" s="16"/>
      <c r="C40" s="25">
        <v>36</v>
      </c>
      <c r="D40" s="25">
        <v>26</v>
      </c>
      <c r="E40" s="26">
        <v>0.72199999999999998</v>
      </c>
      <c r="F40" s="146"/>
      <c r="G40" s="25" t="s">
        <v>17</v>
      </c>
      <c r="H40" s="25" t="s">
        <v>18</v>
      </c>
      <c r="I40" s="26" t="s">
        <v>18</v>
      </c>
      <c r="J40" s="146"/>
      <c r="K40" s="25">
        <v>55</v>
      </c>
      <c r="L40" s="25">
        <v>49</v>
      </c>
      <c r="M40" s="26">
        <v>0.89100000000000001</v>
      </c>
      <c r="N40" s="146"/>
      <c r="O40" s="25" t="s">
        <v>17</v>
      </c>
      <c r="P40" s="25" t="s">
        <v>18</v>
      </c>
      <c r="Q40" s="26" t="s">
        <v>18</v>
      </c>
      <c r="R40" s="146"/>
      <c r="S40" s="25" t="s">
        <v>17</v>
      </c>
      <c r="T40" s="25" t="s">
        <v>18</v>
      </c>
      <c r="U40" s="25" t="s">
        <v>18</v>
      </c>
      <c r="V40" s="146"/>
      <c r="W40" s="25"/>
      <c r="X40" s="25"/>
      <c r="Y40" s="26"/>
      <c r="Z40" s="146"/>
      <c r="AA40" s="25"/>
      <c r="AB40" s="25"/>
      <c r="AC40" s="25"/>
    </row>
    <row r="41" spans="1:44" x14ac:dyDescent="0.3">
      <c r="A41" s="9" t="s">
        <v>42</v>
      </c>
      <c r="B41" s="16"/>
      <c r="C41" s="10">
        <v>20</v>
      </c>
      <c r="D41" s="10">
        <v>11</v>
      </c>
      <c r="E41" s="11">
        <v>0.55000000000000004</v>
      </c>
      <c r="F41" s="146"/>
      <c r="G41" s="10"/>
      <c r="H41" s="10"/>
      <c r="I41" s="11"/>
      <c r="J41" s="146"/>
      <c r="K41" s="10">
        <v>16</v>
      </c>
      <c r="L41" s="10">
        <v>13</v>
      </c>
      <c r="M41" s="11" t="s">
        <v>61</v>
      </c>
      <c r="N41" s="146"/>
      <c r="O41" s="10"/>
      <c r="P41" s="10"/>
      <c r="Q41" s="11"/>
      <c r="R41" s="146"/>
      <c r="S41" s="10"/>
      <c r="T41" s="10"/>
      <c r="U41" s="10"/>
      <c r="V41" s="146"/>
      <c r="W41" s="10"/>
      <c r="X41" s="10"/>
      <c r="Y41" s="11"/>
      <c r="Z41" s="146"/>
      <c r="AA41" s="10"/>
      <c r="AB41" s="10"/>
      <c r="AC41" s="10"/>
    </row>
    <row r="42" spans="1:44" x14ac:dyDescent="0.3">
      <c r="A42" s="24" t="s">
        <v>43</v>
      </c>
      <c r="B42" s="16"/>
      <c r="C42" s="25">
        <v>48</v>
      </c>
      <c r="D42" s="25">
        <v>22</v>
      </c>
      <c r="E42" s="26">
        <v>0.45800000000000002</v>
      </c>
      <c r="F42" s="146"/>
      <c r="G42" s="25"/>
      <c r="H42" s="25"/>
      <c r="I42" s="26"/>
      <c r="J42" s="146"/>
      <c r="K42" s="25" t="s">
        <v>17</v>
      </c>
      <c r="L42" s="25" t="s">
        <v>18</v>
      </c>
      <c r="M42" s="26" t="s">
        <v>18</v>
      </c>
      <c r="N42" s="146"/>
      <c r="O42" s="25" t="s">
        <v>17</v>
      </c>
      <c r="P42" s="25" t="s">
        <v>18</v>
      </c>
      <c r="Q42" s="26" t="s">
        <v>18</v>
      </c>
      <c r="R42" s="146"/>
      <c r="S42" s="25"/>
      <c r="T42" s="25"/>
      <c r="U42" s="25"/>
      <c r="V42" s="146"/>
      <c r="W42" s="25"/>
      <c r="X42" s="25"/>
      <c r="Y42" s="26"/>
      <c r="Z42" s="146"/>
      <c r="AA42" s="25"/>
      <c r="AB42" s="25"/>
      <c r="AC42" s="25"/>
    </row>
    <row r="43" spans="1:44" x14ac:dyDescent="0.3">
      <c r="A43" s="9" t="s">
        <v>44</v>
      </c>
      <c r="B43" s="16"/>
      <c r="C43" s="10">
        <v>250</v>
      </c>
      <c r="D43" s="10">
        <v>86</v>
      </c>
      <c r="E43" s="11">
        <v>0.34399999999999997</v>
      </c>
      <c r="F43" s="146"/>
      <c r="G43" s="10" t="s">
        <v>17</v>
      </c>
      <c r="H43" s="10" t="s">
        <v>18</v>
      </c>
      <c r="I43" s="11" t="s">
        <v>18</v>
      </c>
      <c r="J43" s="146"/>
      <c r="K43" s="10">
        <v>11</v>
      </c>
      <c r="L43" s="10">
        <v>5</v>
      </c>
      <c r="M43" s="11" t="s">
        <v>59</v>
      </c>
      <c r="N43" s="146"/>
      <c r="O43" s="10">
        <v>14</v>
      </c>
      <c r="P43" s="10">
        <v>9</v>
      </c>
      <c r="Q43" s="11" t="s">
        <v>60</v>
      </c>
      <c r="R43" s="146"/>
      <c r="S43" s="10"/>
      <c r="T43" s="10"/>
      <c r="U43" s="10"/>
      <c r="V43" s="146"/>
      <c r="W43" s="10" t="s">
        <v>17</v>
      </c>
      <c r="X43" s="10" t="s">
        <v>18</v>
      </c>
      <c r="Y43" s="11" t="s">
        <v>18</v>
      </c>
      <c r="Z43" s="146"/>
      <c r="AA43" s="10"/>
      <c r="AB43" s="10"/>
      <c r="AC43" s="10"/>
    </row>
    <row r="44" spans="1:44" x14ac:dyDescent="0.3">
      <c r="A44" s="24" t="s">
        <v>45</v>
      </c>
      <c r="B44" s="16"/>
      <c r="C44" s="25">
        <v>101</v>
      </c>
      <c r="D44" s="25">
        <v>44</v>
      </c>
      <c r="E44" s="26">
        <v>0.436</v>
      </c>
      <c r="F44" s="146"/>
      <c r="G44" s="25"/>
      <c r="H44" s="25"/>
      <c r="I44" s="26"/>
      <c r="J44" s="146"/>
      <c r="K44" s="25">
        <v>12</v>
      </c>
      <c r="L44" s="25">
        <v>7</v>
      </c>
      <c r="M44" s="26" t="s">
        <v>60</v>
      </c>
      <c r="N44" s="146"/>
      <c r="O44" s="25" t="s">
        <v>17</v>
      </c>
      <c r="P44" s="25" t="s">
        <v>18</v>
      </c>
      <c r="Q44" s="26" t="s">
        <v>18</v>
      </c>
      <c r="R44" s="146"/>
      <c r="S44" s="25"/>
      <c r="T44" s="25"/>
      <c r="U44" s="25"/>
      <c r="V44" s="146"/>
      <c r="W44" s="25" t="s">
        <v>17</v>
      </c>
      <c r="X44" s="25" t="s">
        <v>18</v>
      </c>
      <c r="Y44" s="26" t="s">
        <v>18</v>
      </c>
      <c r="Z44" s="146"/>
      <c r="AA44" s="25"/>
      <c r="AB44" s="25"/>
      <c r="AC44" s="25"/>
    </row>
    <row r="45" spans="1:44" x14ac:dyDescent="0.3">
      <c r="A45" s="9" t="s">
        <v>46</v>
      </c>
      <c r="B45" s="16"/>
      <c r="C45" s="10">
        <v>97</v>
      </c>
      <c r="D45" s="10">
        <v>53</v>
      </c>
      <c r="E45" s="11">
        <v>0.54600000000000004</v>
      </c>
      <c r="F45" s="146"/>
      <c r="G45" s="10">
        <v>11</v>
      </c>
      <c r="H45" s="10" t="s">
        <v>18</v>
      </c>
      <c r="I45" s="11" t="s">
        <v>60</v>
      </c>
      <c r="J45" s="146"/>
      <c r="K45" s="10">
        <v>24</v>
      </c>
      <c r="L45" s="10">
        <v>12</v>
      </c>
      <c r="M45" s="11">
        <v>0.5</v>
      </c>
      <c r="N45" s="146"/>
      <c r="O45" s="10">
        <v>20</v>
      </c>
      <c r="P45" s="10">
        <v>8</v>
      </c>
      <c r="Q45" s="11">
        <v>0.4</v>
      </c>
      <c r="R45" s="146"/>
      <c r="S45" s="10" t="s">
        <v>17</v>
      </c>
      <c r="T45" s="10" t="s">
        <v>18</v>
      </c>
      <c r="U45" s="10" t="s">
        <v>18</v>
      </c>
      <c r="V45" s="146"/>
      <c r="W45" s="10"/>
      <c r="X45" s="10"/>
      <c r="Y45" s="11"/>
      <c r="Z45" s="146"/>
      <c r="AA45" s="10"/>
      <c r="AB45" s="10"/>
      <c r="AC45" s="10"/>
    </row>
    <row r="46" spans="1:44" x14ac:dyDescent="0.3">
      <c r="A46" s="24" t="s">
        <v>47</v>
      </c>
      <c r="B46" s="16"/>
      <c r="C46" s="25" t="s">
        <v>17</v>
      </c>
      <c r="D46" s="25" t="s">
        <v>18</v>
      </c>
      <c r="E46" s="26" t="s">
        <v>18</v>
      </c>
      <c r="F46" s="146"/>
      <c r="G46" s="25"/>
      <c r="H46" s="25"/>
      <c r="I46" s="26"/>
      <c r="J46" s="146"/>
      <c r="K46" s="25"/>
      <c r="L46" s="25"/>
      <c r="M46" s="26"/>
      <c r="N46" s="146"/>
      <c r="O46" s="25"/>
      <c r="P46" s="25"/>
      <c r="Q46" s="26"/>
      <c r="R46" s="146"/>
      <c r="S46" s="25"/>
      <c r="T46" s="25"/>
      <c r="U46" s="25"/>
      <c r="V46" s="146"/>
      <c r="W46" s="25"/>
      <c r="X46" s="25"/>
      <c r="Y46" s="26"/>
      <c r="Z46" s="146"/>
      <c r="AA46" s="25"/>
      <c r="AB46" s="25"/>
      <c r="AC46" s="25"/>
    </row>
    <row r="47" spans="1:44" s="15" customFormat="1" ht="15.6" x14ac:dyDescent="0.3">
      <c r="A47" s="27" t="s">
        <v>48</v>
      </c>
      <c r="B47" s="147"/>
      <c r="C47" s="28">
        <v>720</v>
      </c>
      <c r="D47" s="28">
        <v>340</v>
      </c>
      <c r="E47" s="29">
        <v>0.47199999999999998</v>
      </c>
      <c r="F47" s="148"/>
      <c r="G47" s="28">
        <v>28</v>
      </c>
      <c r="H47" s="28">
        <v>22</v>
      </c>
      <c r="I47" s="29">
        <v>0.78600000000000003</v>
      </c>
      <c r="J47" s="148"/>
      <c r="K47" s="28">
        <v>215</v>
      </c>
      <c r="L47" s="28">
        <v>161</v>
      </c>
      <c r="M47" s="29">
        <v>0.749</v>
      </c>
      <c r="N47" s="148"/>
      <c r="O47" s="28">
        <v>63</v>
      </c>
      <c r="P47" s="28">
        <v>35</v>
      </c>
      <c r="Q47" s="29">
        <v>0.55600000000000005</v>
      </c>
      <c r="R47" s="148"/>
      <c r="S47" s="28" t="s">
        <v>17</v>
      </c>
      <c r="T47" s="28" t="s">
        <v>18</v>
      </c>
      <c r="U47" s="28" t="s">
        <v>18</v>
      </c>
      <c r="V47" s="148"/>
      <c r="W47" s="28" t="s">
        <v>17</v>
      </c>
      <c r="X47" s="28" t="s">
        <v>18</v>
      </c>
      <c r="Y47" s="29" t="s">
        <v>18</v>
      </c>
      <c r="Z47" s="148"/>
      <c r="AA47" s="28"/>
      <c r="AB47" s="28"/>
      <c r="AC47" s="28"/>
      <c r="AL47" s="33"/>
      <c r="AM47" s="33"/>
      <c r="AN47" s="33"/>
      <c r="AO47" s="33"/>
      <c r="AP47" s="33"/>
      <c r="AQ47" s="33"/>
      <c r="AR47" s="33"/>
    </row>
    <row r="48" spans="1:44" ht="7.5" customHeight="1" x14ac:dyDescent="0.3">
      <c r="A48" s="16"/>
      <c r="B48" s="16"/>
      <c r="C48" s="146"/>
      <c r="D48" s="146"/>
      <c r="E48" s="38"/>
      <c r="F48" s="146"/>
      <c r="G48" s="146"/>
      <c r="H48" s="146"/>
      <c r="I48" s="38"/>
      <c r="J48" s="146"/>
      <c r="K48" s="146"/>
      <c r="L48" s="146"/>
      <c r="M48" s="38"/>
      <c r="N48" s="146"/>
      <c r="O48" s="146"/>
      <c r="P48" s="146"/>
      <c r="Q48" s="38"/>
      <c r="R48" s="146"/>
      <c r="S48" s="146"/>
      <c r="T48" s="146"/>
      <c r="U48" s="146"/>
      <c r="V48" s="146"/>
      <c r="W48" s="146"/>
      <c r="X48" s="146"/>
      <c r="Y48" s="38"/>
      <c r="Z48" s="146"/>
      <c r="AA48" s="146"/>
      <c r="AB48" s="146"/>
      <c r="AC48" s="146"/>
    </row>
    <row r="49" spans="1:44" s="34" customFormat="1" ht="18" x14ac:dyDescent="0.35">
      <c r="A49" s="30" t="s">
        <v>49</v>
      </c>
      <c r="B49" s="149"/>
      <c r="C49" s="150">
        <f>C25+C32+C47</f>
        <v>2039</v>
      </c>
      <c r="D49" s="150">
        <f>D25+D32+D47</f>
        <v>974</v>
      </c>
      <c r="E49" s="151">
        <f>D49/C49</f>
        <v>0.47768513977439919</v>
      </c>
      <c r="F49" s="152"/>
      <c r="G49" s="150">
        <f>G25+G32+G47</f>
        <v>394</v>
      </c>
      <c r="H49" s="150">
        <f>H25+H32+H47</f>
        <v>344</v>
      </c>
      <c r="I49" s="151">
        <f>H49/G49</f>
        <v>0.87309644670050757</v>
      </c>
      <c r="J49" s="152"/>
      <c r="K49" s="150">
        <f>K25+K32+K47</f>
        <v>428</v>
      </c>
      <c r="L49" s="150">
        <f>L25+L32+L47</f>
        <v>294</v>
      </c>
      <c r="M49" s="151">
        <f>L49/K49</f>
        <v>0.68691588785046731</v>
      </c>
      <c r="N49" s="152"/>
      <c r="O49" s="150">
        <f>O25+O32+O47</f>
        <v>224</v>
      </c>
      <c r="P49" s="150">
        <f>P25+P32+P47</f>
        <v>126</v>
      </c>
      <c r="Q49" s="151">
        <f>P49/O49</f>
        <v>0.5625</v>
      </c>
      <c r="R49" s="152"/>
      <c r="S49" s="150"/>
      <c r="T49" s="150"/>
      <c r="U49" s="150"/>
      <c r="V49" s="152"/>
      <c r="W49" s="150">
        <f>W25</f>
        <v>28</v>
      </c>
      <c r="X49" s="150">
        <f>X25</f>
        <v>8</v>
      </c>
      <c r="Y49" s="151">
        <f>X49/W49</f>
        <v>0.2857142857142857</v>
      </c>
      <c r="Z49" s="152"/>
      <c r="AA49" s="150"/>
      <c r="AB49" s="150"/>
      <c r="AC49" s="150"/>
      <c r="AL49" s="35"/>
      <c r="AM49" s="35"/>
      <c r="AN49" s="35"/>
      <c r="AO49" s="35"/>
      <c r="AP49" s="35"/>
      <c r="AQ49" s="35"/>
      <c r="AR49" s="35"/>
    </row>
    <row r="52" spans="1:44" x14ac:dyDescent="0.3">
      <c r="A52" s="5" t="s">
        <v>50</v>
      </c>
    </row>
    <row r="53" spans="1:44" x14ac:dyDescent="0.3">
      <c r="A53" s="5" t="s">
        <v>51</v>
      </c>
    </row>
  </sheetData>
  <mergeCells count="7">
    <mergeCell ref="AA4:AC4"/>
    <mergeCell ref="C4:E4"/>
    <mergeCell ref="G4:I4"/>
    <mergeCell ref="K4:M4"/>
    <mergeCell ref="O4:Q4"/>
    <mergeCell ref="S4:U4"/>
    <mergeCell ref="W4:Y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A9B1B-B78B-42EB-85D6-4D3C217C87E8}">
  <dimension ref="A1:O53"/>
  <sheetViews>
    <sheetView tabSelected="1" workbookViewId="0">
      <selection sqref="A1:XFD1048576"/>
    </sheetView>
  </sheetViews>
  <sheetFormatPr defaultRowHeight="14.4" x14ac:dyDescent="0.3"/>
  <cols>
    <col min="1" max="1" width="36.6640625" bestFit="1" customWidth="1"/>
    <col min="2" max="2" width="1.6640625" style="2" customWidth="1"/>
    <col min="3" max="3" width="18.33203125" bestFit="1" customWidth="1"/>
    <col min="4" max="4" width="15" bestFit="1" customWidth="1"/>
    <col min="5" max="5" width="17.6640625" style="2" bestFit="1" customWidth="1"/>
    <col min="6" max="6" width="1.6640625" style="2" customWidth="1"/>
    <col min="7" max="7" width="18.33203125" bestFit="1" customWidth="1"/>
    <col min="8" max="8" width="15" bestFit="1" customWidth="1"/>
    <col min="9" max="9" width="17.6640625" style="2" bestFit="1" customWidth="1"/>
    <col min="13" max="13" width="17" bestFit="1" customWidth="1"/>
    <col min="14" max="14" width="26.5546875" bestFit="1" customWidth="1"/>
    <col min="15" max="15" width="30.44140625" bestFit="1" customWidth="1"/>
  </cols>
  <sheetData>
    <row r="1" spans="1:15" ht="21" x14ac:dyDescent="0.4">
      <c r="A1" s="1" t="s">
        <v>0</v>
      </c>
    </row>
    <row r="2" spans="1:15" x14ac:dyDescent="0.3">
      <c r="A2" t="s">
        <v>1</v>
      </c>
    </row>
    <row r="3" spans="1:15" x14ac:dyDescent="0.3">
      <c r="A3" t="s">
        <v>2</v>
      </c>
    </row>
    <row r="4" spans="1:15" s="15" customFormat="1" ht="15.6" x14ac:dyDescent="0.3">
      <c r="B4" s="36"/>
      <c r="C4" s="155" t="s">
        <v>63</v>
      </c>
      <c r="D4" s="155"/>
      <c r="E4" s="155"/>
      <c r="F4" s="36"/>
      <c r="G4" s="155" t="s">
        <v>64</v>
      </c>
      <c r="H4" s="155"/>
      <c r="I4" s="155"/>
    </row>
    <row r="5" spans="1:15" s="15" customFormat="1" ht="15.6" x14ac:dyDescent="0.3">
      <c r="A5" s="3" t="s">
        <v>4</v>
      </c>
      <c r="B5" s="37"/>
      <c r="C5" s="3" t="s">
        <v>5</v>
      </c>
      <c r="D5" s="3" t="s">
        <v>229</v>
      </c>
      <c r="E5" s="4" t="s">
        <v>230</v>
      </c>
      <c r="F5" s="37"/>
      <c r="G5" s="3" t="s">
        <v>5</v>
      </c>
      <c r="H5" s="3" t="s">
        <v>229</v>
      </c>
      <c r="I5" s="4" t="s">
        <v>230</v>
      </c>
    </row>
    <row r="6" spans="1:15" x14ac:dyDescent="0.3">
      <c r="A6" s="6" t="s">
        <v>6</v>
      </c>
      <c r="B6" s="38"/>
      <c r="C6" s="7">
        <v>15</v>
      </c>
      <c r="D6" s="7" t="s">
        <v>18</v>
      </c>
      <c r="E6" s="8" t="s">
        <v>60</v>
      </c>
      <c r="F6" s="38"/>
      <c r="G6" s="7">
        <v>110</v>
      </c>
      <c r="H6" s="7">
        <v>103</v>
      </c>
      <c r="I6" s="8">
        <v>0.93600000000000005</v>
      </c>
    </row>
    <row r="7" spans="1:15" x14ac:dyDescent="0.3">
      <c r="A7" s="9" t="s">
        <v>7</v>
      </c>
      <c r="B7" s="38"/>
      <c r="C7" s="10" t="s">
        <v>17</v>
      </c>
      <c r="D7" s="10" t="s">
        <v>18</v>
      </c>
      <c r="E7" s="11" t="s">
        <v>18</v>
      </c>
      <c r="F7" s="38"/>
      <c r="G7" s="10">
        <v>55</v>
      </c>
      <c r="H7" s="10" t="s">
        <v>18</v>
      </c>
      <c r="I7" s="11" t="s">
        <v>231</v>
      </c>
    </row>
    <row r="8" spans="1:15" x14ac:dyDescent="0.3">
      <c r="A8" s="6" t="s">
        <v>9</v>
      </c>
      <c r="B8" s="38"/>
      <c r="C8" s="7">
        <v>18</v>
      </c>
      <c r="D8" s="7">
        <v>9</v>
      </c>
      <c r="E8" s="8">
        <v>0.5</v>
      </c>
      <c r="F8" s="38"/>
      <c r="G8" s="7">
        <v>99</v>
      </c>
      <c r="H8" s="7">
        <v>68</v>
      </c>
      <c r="I8" s="8">
        <v>0.68700000000000006</v>
      </c>
    </row>
    <row r="9" spans="1:15" x14ac:dyDescent="0.3">
      <c r="A9" s="9" t="s">
        <v>10</v>
      </c>
      <c r="B9" s="38"/>
      <c r="C9" s="10">
        <v>22</v>
      </c>
      <c r="D9" s="10">
        <v>14</v>
      </c>
      <c r="E9" s="11">
        <v>0.63600000000000001</v>
      </c>
      <c r="F9" s="38"/>
      <c r="G9" s="10">
        <v>61</v>
      </c>
      <c r="H9" s="10">
        <v>48</v>
      </c>
      <c r="I9" s="11">
        <v>0.78700000000000003</v>
      </c>
    </row>
    <row r="10" spans="1:15" x14ac:dyDescent="0.3">
      <c r="A10" s="6" t="s">
        <v>11</v>
      </c>
      <c r="B10" s="38"/>
      <c r="C10" s="7">
        <v>34</v>
      </c>
      <c r="D10" s="7">
        <v>5</v>
      </c>
      <c r="E10" s="8">
        <v>0.14699999999999999</v>
      </c>
      <c r="F10" s="38"/>
      <c r="G10" s="7">
        <v>30</v>
      </c>
      <c r="H10" s="7">
        <v>12</v>
      </c>
      <c r="I10" s="8">
        <v>0.4</v>
      </c>
    </row>
    <row r="11" spans="1:15" x14ac:dyDescent="0.3">
      <c r="A11" s="9" t="s">
        <v>12</v>
      </c>
      <c r="B11" s="38"/>
      <c r="C11" s="10">
        <v>49</v>
      </c>
      <c r="D11" s="10">
        <v>17</v>
      </c>
      <c r="E11" s="11">
        <v>0.34699999999999998</v>
      </c>
      <c r="F11" s="38"/>
      <c r="G11" s="10">
        <v>70</v>
      </c>
      <c r="H11" s="10">
        <v>42</v>
      </c>
      <c r="I11" s="11">
        <v>0.6</v>
      </c>
    </row>
    <row r="12" spans="1:15" x14ac:dyDescent="0.3">
      <c r="A12" s="6" t="s">
        <v>13</v>
      </c>
      <c r="B12" s="38"/>
      <c r="C12" s="7">
        <v>14</v>
      </c>
      <c r="D12" s="7">
        <v>7</v>
      </c>
      <c r="E12" s="8" t="s">
        <v>59</v>
      </c>
      <c r="F12" s="38"/>
      <c r="G12" s="7">
        <v>75</v>
      </c>
      <c r="H12" s="7">
        <v>47</v>
      </c>
      <c r="I12" s="8">
        <v>0.627</v>
      </c>
    </row>
    <row r="13" spans="1:15" x14ac:dyDescent="0.3">
      <c r="A13" s="9" t="s">
        <v>14</v>
      </c>
      <c r="B13" s="38"/>
      <c r="C13" s="10" t="s">
        <v>17</v>
      </c>
      <c r="D13" s="10" t="s">
        <v>18</v>
      </c>
      <c r="E13" s="11" t="s">
        <v>18</v>
      </c>
      <c r="F13" s="38"/>
      <c r="G13" s="10">
        <v>47</v>
      </c>
      <c r="H13" s="10">
        <v>37</v>
      </c>
      <c r="I13" s="11">
        <v>0.78700000000000003</v>
      </c>
    </row>
    <row r="14" spans="1:15" x14ac:dyDescent="0.3">
      <c r="A14" s="6" t="s">
        <v>15</v>
      </c>
      <c r="B14" s="38"/>
      <c r="C14" s="7" t="s">
        <v>17</v>
      </c>
      <c r="D14" s="7" t="s">
        <v>18</v>
      </c>
      <c r="E14" s="8" t="s">
        <v>18</v>
      </c>
      <c r="F14" s="38"/>
      <c r="G14" s="7">
        <v>45</v>
      </c>
      <c r="H14" s="7">
        <v>38</v>
      </c>
      <c r="I14" s="8">
        <v>0.84399999999999997</v>
      </c>
    </row>
    <row r="15" spans="1:15" x14ac:dyDescent="0.3">
      <c r="A15" s="9" t="s">
        <v>16</v>
      </c>
      <c r="B15" s="38"/>
      <c r="C15" s="10"/>
      <c r="D15" s="10"/>
      <c r="E15" s="11"/>
      <c r="F15" s="38"/>
      <c r="G15" s="10" t="s">
        <v>17</v>
      </c>
      <c r="H15" s="10" t="s">
        <v>18</v>
      </c>
      <c r="I15" s="11" t="s">
        <v>18</v>
      </c>
    </row>
    <row r="16" spans="1:15" x14ac:dyDescent="0.3">
      <c r="A16" s="6" t="s">
        <v>19</v>
      </c>
      <c r="B16" s="38"/>
      <c r="C16" s="7">
        <v>122</v>
      </c>
      <c r="D16" s="7">
        <v>34</v>
      </c>
      <c r="E16" s="8">
        <v>0.27900000000000003</v>
      </c>
      <c r="F16" s="38"/>
      <c r="G16" s="7">
        <v>75</v>
      </c>
      <c r="H16" s="7">
        <v>48</v>
      </c>
      <c r="I16" s="8">
        <v>0.64</v>
      </c>
      <c r="N16" s="39"/>
      <c r="O16" s="39"/>
    </row>
    <row r="17" spans="1:15" x14ac:dyDescent="0.3">
      <c r="A17" s="9" t="s">
        <v>20</v>
      </c>
      <c r="B17" s="38"/>
      <c r="C17" s="10"/>
      <c r="D17" s="10"/>
      <c r="E17" s="11"/>
      <c r="F17" s="38"/>
      <c r="G17" s="10">
        <v>27</v>
      </c>
      <c r="H17" s="10">
        <v>24</v>
      </c>
      <c r="I17" s="11" t="s">
        <v>61</v>
      </c>
    </row>
    <row r="18" spans="1:15" x14ac:dyDescent="0.3">
      <c r="A18" s="6" t="s">
        <v>22</v>
      </c>
      <c r="B18" s="38"/>
      <c r="C18" s="7">
        <v>17</v>
      </c>
      <c r="D18" s="7" t="s">
        <v>8</v>
      </c>
      <c r="E18" s="8" t="s">
        <v>21</v>
      </c>
      <c r="F18" s="38"/>
      <c r="G18" s="7">
        <v>18</v>
      </c>
      <c r="H18" s="7">
        <v>6</v>
      </c>
      <c r="I18" s="8">
        <v>0.33300000000000002</v>
      </c>
    </row>
    <row r="19" spans="1:15" x14ac:dyDescent="0.3">
      <c r="A19" s="9" t="s">
        <v>23</v>
      </c>
      <c r="B19" s="38"/>
      <c r="C19" s="10">
        <v>109</v>
      </c>
      <c r="D19" s="10">
        <v>49</v>
      </c>
      <c r="E19" s="11">
        <v>0.45</v>
      </c>
      <c r="F19" s="38"/>
      <c r="G19" s="10">
        <v>174</v>
      </c>
      <c r="H19" s="10">
        <v>112</v>
      </c>
      <c r="I19" s="11">
        <v>0.64400000000000002</v>
      </c>
    </row>
    <row r="20" spans="1:15" x14ac:dyDescent="0.3">
      <c r="A20" s="6" t="s">
        <v>24</v>
      </c>
      <c r="B20" s="38"/>
      <c r="C20" s="7">
        <v>17</v>
      </c>
      <c r="D20" s="7">
        <v>7</v>
      </c>
      <c r="E20" s="8">
        <v>0.41199999999999998</v>
      </c>
      <c r="F20" s="38"/>
      <c r="G20" s="7">
        <v>37</v>
      </c>
      <c r="H20" s="7">
        <v>24</v>
      </c>
      <c r="I20" s="8">
        <v>0.64900000000000002</v>
      </c>
      <c r="N20" s="39"/>
      <c r="O20" s="39"/>
    </row>
    <row r="21" spans="1:15" x14ac:dyDescent="0.3">
      <c r="A21" s="9" t="s">
        <v>25</v>
      </c>
      <c r="B21" s="38"/>
      <c r="C21" s="10"/>
      <c r="D21" s="10"/>
      <c r="E21" s="11"/>
      <c r="F21" s="38"/>
      <c r="G21" s="10" t="s">
        <v>17</v>
      </c>
      <c r="H21" s="10" t="s">
        <v>18</v>
      </c>
      <c r="I21" s="11" t="s">
        <v>18</v>
      </c>
    </row>
    <row r="22" spans="1:15" x14ac:dyDescent="0.3">
      <c r="A22" s="6" t="s">
        <v>26</v>
      </c>
      <c r="B22" s="38"/>
      <c r="C22" s="7">
        <v>117</v>
      </c>
      <c r="D22" s="7">
        <v>29</v>
      </c>
      <c r="E22" s="8">
        <v>0.248</v>
      </c>
      <c r="F22" s="38"/>
      <c r="G22" s="7">
        <v>63</v>
      </c>
      <c r="H22" s="7">
        <v>37</v>
      </c>
      <c r="I22" s="8">
        <v>0.58699999999999997</v>
      </c>
      <c r="N22" s="39"/>
      <c r="O22" s="39"/>
    </row>
    <row r="23" spans="1:15" x14ac:dyDescent="0.3">
      <c r="A23" s="9" t="s">
        <v>27</v>
      </c>
      <c r="B23" s="38"/>
      <c r="C23" s="10">
        <v>29</v>
      </c>
      <c r="D23" s="10">
        <v>11</v>
      </c>
      <c r="E23" s="11">
        <v>0.379</v>
      </c>
      <c r="F23" s="38"/>
      <c r="G23" s="10">
        <v>60</v>
      </c>
      <c r="H23" s="10">
        <v>34</v>
      </c>
      <c r="I23" s="11">
        <v>0.56699999999999995</v>
      </c>
    </row>
    <row r="24" spans="1:15" x14ac:dyDescent="0.3">
      <c r="A24" s="6" t="s">
        <v>28</v>
      </c>
      <c r="B24" s="38"/>
      <c r="C24" s="7"/>
      <c r="D24" s="7"/>
      <c r="E24" s="8"/>
      <c r="F24" s="38"/>
      <c r="G24" s="7" t="s">
        <v>17</v>
      </c>
      <c r="H24" s="7" t="s">
        <v>18</v>
      </c>
      <c r="I24" s="8" t="s">
        <v>18</v>
      </c>
    </row>
    <row r="25" spans="1:15" s="15" customFormat="1" ht="15.6" x14ac:dyDescent="0.3">
      <c r="A25" s="12" t="s">
        <v>29</v>
      </c>
      <c r="B25" s="40"/>
      <c r="C25" s="13">
        <v>573</v>
      </c>
      <c r="D25" s="13">
        <v>204</v>
      </c>
      <c r="E25" s="14">
        <v>0.35599999999999998</v>
      </c>
      <c r="F25" s="40"/>
      <c r="G25" s="13">
        <v>1061</v>
      </c>
      <c r="H25" s="13">
        <v>743</v>
      </c>
      <c r="I25" s="14">
        <v>0.7</v>
      </c>
    </row>
    <row r="26" spans="1:15" ht="7.5" customHeight="1" x14ac:dyDescent="0.3">
      <c r="A26" s="17"/>
      <c r="B26" s="17"/>
      <c r="C26" s="38"/>
      <c r="D26" s="38"/>
      <c r="E26" s="38"/>
      <c r="F26" s="38"/>
      <c r="G26" s="38"/>
      <c r="H26" s="38"/>
      <c r="I26" s="38"/>
    </row>
    <row r="27" spans="1:15" x14ac:dyDescent="0.3">
      <c r="A27" s="18" t="s">
        <v>30</v>
      </c>
      <c r="B27" s="38"/>
      <c r="C27" s="19">
        <v>19</v>
      </c>
      <c r="D27" s="19">
        <v>11</v>
      </c>
      <c r="E27" s="20">
        <v>0.57899999999999996</v>
      </c>
      <c r="F27" s="38"/>
      <c r="G27" s="19">
        <v>59</v>
      </c>
      <c r="H27" s="19">
        <v>47</v>
      </c>
      <c r="I27" s="20">
        <v>0.79700000000000004</v>
      </c>
    </row>
    <row r="28" spans="1:15" x14ac:dyDescent="0.3">
      <c r="A28" s="9" t="s">
        <v>31</v>
      </c>
      <c r="B28" s="38"/>
      <c r="C28" s="10">
        <v>28</v>
      </c>
      <c r="D28" s="10">
        <v>17</v>
      </c>
      <c r="E28" s="11">
        <v>0.60699999999999998</v>
      </c>
      <c r="F28" s="38"/>
      <c r="G28" s="10">
        <v>115</v>
      </c>
      <c r="H28" s="10">
        <v>82</v>
      </c>
      <c r="I28" s="11">
        <v>0.71299999999999997</v>
      </c>
    </row>
    <row r="29" spans="1:15" x14ac:dyDescent="0.3">
      <c r="A29" s="18" t="s">
        <v>32</v>
      </c>
      <c r="B29" s="38"/>
      <c r="C29" s="19">
        <v>122</v>
      </c>
      <c r="D29" s="19">
        <v>28</v>
      </c>
      <c r="E29" s="20">
        <v>0.23</v>
      </c>
      <c r="F29" s="38"/>
      <c r="G29" s="19">
        <v>74</v>
      </c>
      <c r="H29" s="19">
        <v>41</v>
      </c>
      <c r="I29" s="20">
        <v>0.55400000000000005</v>
      </c>
    </row>
    <row r="30" spans="1:15" x14ac:dyDescent="0.3">
      <c r="A30" s="9" t="s">
        <v>33</v>
      </c>
      <c r="B30" s="38"/>
      <c r="C30" s="10">
        <v>14</v>
      </c>
      <c r="D30" s="10">
        <v>8</v>
      </c>
      <c r="E30" s="11" t="s">
        <v>60</v>
      </c>
      <c r="F30" s="38"/>
      <c r="G30" s="10">
        <v>36</v>
      </c>
      <c r="H30" s="10">
        <v>17</v>
      </c>
      <c r="I30" s="11">
        <v>0.47199999999999998</v>
      </c>
    </row>
    <row r="31" spans="1:15" x14ac:dyDescent="0.3">
      <c r="A31" s="18" t="s">
        <v>34</v>
      </c>
      <c r="B31" s="38"/>
      <c r="C31" s="19" t="s">
        <v>17</v>
      </c>
      <c r="D31" s="19" t="s">
        <v>18</v>
      </c>
      <c r="E31" s="20" t="s">
        <v>18</v>
      </c>
      <c r="F31" s="38"/>
      <c r="G31" s="19" t="s">
        <v>17</v>
      </c>
      <c r="H31" s="19" t="s">
        <v>18</v>
      </c>
      <c r="I31" s="20" t="s">
        <v>18</v>
      </c>
    </row>
    <row r="32" spans="1:15" s="15" customFormat="1" ht="15.6" x14ac:dyDescent="0.3">
      <c r="A32" s="21" t="s">
        <v>35</v>
      </c>
      <c r="B32" s="40"/>
      <c r="C32" s="22">
        <v>184</v>
      </c>
      <c r="D32" s="22">
        <v>65</v>
      </c>
      <c r="E32" s="23">
        <v>0.35299999999999998</v>
      </c>
      <c r="F32" s="40"/>
      <c r="G32" s="22">
        <v>286</v>
      </c>
      <c r="H32" s="22">
        <v>189</v>
      </c>
      <c r="I32" s="23">
        <v>0.66100000000000003</v>
      </c>
    </row>
    <row r="33" spans="1:9" ht="7.5" customHeight="1" x14ac:dyDescent="0.3">
      <c r="A33" s="17"/>
      <c r="B33" s="17"/>
      <c r="C33" s="38"/>
      <c r="D33" s="38"/>
      <c r="E33" s="38"/>
      <c r="F33" s="38"/>
      <c r="G33" s="38"/>
      <c r="H33" s="38"/>
      <c r="I33" s="38"/>
    </row>
    <row r="34" spans="1:9" x14ac:dyDescent="0.3">
      <c r="A34" s="24" t="s">
        <v>36</v>
      </c>
      <c r="B34" s="38"/>
      <c r="C34" s="25">
        <v>17</v>
      </c>
      <c r="D34" s="25">
        <v>8</v>
      </c>
      <c r="E34" s="26">
        <v>0.47099999999999997</v>
      </c>
      <c r="F34" s="38"/>
      <c r="G34" s="25">
        <v>57</v>
      </c>
      <c r="H34" s="25">
        <v>38</v>
      </c>
      <c r="I34" s="26">
        <v>0.66700000000000004</v>
      </c>
    </row>
    <row r="35" spans="1:9" x14ac:dyDescent="0.3">
      <c r="A35" t="s">
        <v>232</v>
      </c>
      <c r="B35" s="38"/>
      <c r="C35" s="10"/>
      <c r="D35" s="10"/>
      <c r="E35" s="11"/>
      <c r="F35" s="38"/>
      <c r="G35" s="10" t="s">
        <v>17</v>
      </c>
      <c r="H35" s="10" t="s">
        <v>18</v>
      </c>
      <c r="I35" s="11" t="s">
        <v>18</v>
      </c>
    </row>
    <row r="36" spans="1:9" x14ac:dyDescent="0.3">
      <c r="A36" s="24" t="s">
        <v>37</v>
      </c>
      <c r="B36" s="38"/>
      <c r="C36" s="25">
        <v>10</v>
      </c>
      <c r="D36" s="25">
        <v>6</v>
      </c>
      <c r="E36" s="26" t="s">
        <v>60</v>
      </c>
      <c r="F36" s="38"/>
      <c r="G36" s="25">
        <v>61</v>
      </c>
      <c r="H36" s="25">
        <v>46</v>
      </c>
      <c r="I36" s="26">
        <v>0.754</v>
      </c>
    </row>
    <row r="37" spans="1:9" x14ac:dyDescent="0.3">
      <c r="A37" s="9" t="s">
        <v>38</v>
      </c>
      <c r="B37" s="38"/>
      <c r="C37" s="10"/>
      <c r="D37" s="10"/>
      <c r="E37" s="11"/>
      <c r="F37" s="38"/>
      <c r="G37" s="10">
        <v>22</v>
      </c>
      <c r="H37" s="10">
        <v>15</v>
      </c>
      <c r="I37" s="11">
        <v>0.68200000000000005</v>
      </c>
    </row>
    <row r="38" spans="1:9" x14ac:dyDescent="0.3">
      <c r="A38" s="24" t="s">
        <v>39</v>
      </c>
      <c r="B38" s="38"/>
      <c r="C38" s="25">
        <v>14</v>
      </c>
      <c r="D38" s="25">
        <v>6</v>
      </c>
      <c r="E38" s="26" t="s">
        <v>59</v>
      </c>
      <c r="F38" s="38"/>
      <c r="G38" s="25">
        <v>41</v>
      </c>
      <c r="H38" s="25">
        <v>28</v>
      </c>
      <c r="I38" s="26">
        <v>0.68300000000000005</v>
      </c>
    </row>
    <row r="39" spans="1:9" x14ac:dyDescent="0.3">
      <c r="A39" s="9" t="s">
        <v>40</v>
      </c>
      <c r="B39" s="38"/>
      <c r="C39" s="10">
        <v>13</v>
      </c>
      <c r="D39" s="10">
        <v>9</v>
      </c>
      <c r="E39" s="11" t="s">
        <v>60</v>
      </c>
      <c r="F39" s="38"/>
      <c r="G39" s="10">
        <v>43</v>
      </c>
      <c r="H39" s="10">
        <v>29</v>
      </c>
      <c r="I39" s="11">
        <v>0.67400000000000004</v>
      </c>
    </row>
    <row r="40" spans="1:9" x14ac:dyDescent="0.3">
      <c r="A40" s="24" t="s">
        <v>41</v>
      </c>
      <c r="B40" s="38"/>
      <c r="C40" s="25">
        <v>10</v>
      </c>
      <c r="D40" s="25">
        <v>4</v>
      </c>
      <c r="E40" s="26" t="s">
        <v>59</v>
      </c>
      <c r="F40" s="38"/>
      <c r="G40" s="25">
        <v>86</v>
      </c>
      <c r="H40" s="25">
        <v>75</v>
      </c>
      <c r="I40" s="26">
        <v>0.872</v>
      </c>
    </row>
    <row r="41" spans="1:9" x14ac:dyDescent="0.3">
      <c r="A41" s="9" t="s">
        <v>42</v>
      </c>
      <c r="B41" s="38"/>
      <c r="C41" s="10">
        <v>10</v>
      </c>
      <c r="D41" s="10">
        <v>4</v>
      </c>
      <c r="E41" s="11" t="s">
        <v>59</v>
      </c>
      <c r="F41" s="38"/>
      <c r="G41" s="10">
        <v>26</v>
      </c>
      <c r="H41" s="10">
        <v>20</v>
      </c>
      <c r="I41" s="11">
        <v>0.76900000000000002</v>
      </c>
    </row>
    <row r="42" spans="1:9" x14ac:dyDescent="0.3">
      <c r="A42" s="24" t="s">
        <v>43</v>
      </c>
      <c r="B42" s="38"/>
      <c r="C42" s="25">
        <v>28</v>
      </c>
      <c r="D42" s="25">
        <v>12</v>
      </c>
      <c r="E42" s="26">
        <v>0.42899999999999999</v>
      </c>
      <c r="F42" s="38"/>
      <c r="G42" s="25">
        <v>26</v>
      </c>
      <c r="H42" s="25">
        <v>14</v>
      </c>
      <c r="I42" s="26">
        <v>0.53800000000000003</v>
      </c>
    </row>
    <row r="43" spans="1:9" x14ac:dyDescent="0.3">
      <c r="A43" s="9" t="s">
        <v>44</v>
      </c>
      <c r="B43" s="38"/>
      <c r="C43" s="10">
        <v>213</v>
      </c>
      <c r="D43" s="10">
        <v>60</v>
      </c>
      <c r="E43" s="11">
        <v>0.28199999999999997</v>
      </c>
      <c r="F43" s="38"/>
      <c r="G43" s="10">
        <v>71</v>
      </c>
      <c r="H43" s="10">
        <v>46</v>
      </c>
      <c r="I43" s="11">
        <v>0.64800000000000002</v>
      </c>
    </row>
    <row r="44" spans="1:9" x14ac:dyDescent="0.3">
      <c r="A44" s="24" t="s">
        <v>45</v>
      </c>
      <c r="B44" s="38"/>
      <c r="C44" s="25">
        <v>56</v>
      </c>
      <c r="D44" s="25">
        <v>17</v>
      </c>
      <c r="E44" s="26">
        <v>0.30399999999999999</v>
      </c>
      <c r="F44" s="38"/>
      <c r="G44" s="25">
        <v>65</v>
      </c>
      <c r="H44" s="25">
        <v>37</v>
      </c>
      <c r="I44" s="26">
        <v>0.56899999999999995</v>
      </c>
    </row>
    <row r="45" spans="1:9" x14ac:dyDescent="0.3">
      <c r="A45" s="9" t="s">
        <v>46</v>
      </c>
      <c r="B45" s="38"/>
      <c r="C45" s="10">
        <v>65</v>
      </c>
      <c r="D45" s="10">
        <v>30</v>
      </c>
      <c r="E45" s="11">
        <v>0.46200000000000002</v>
      </c>
      <c r="F45" s="38"/>
      <c r="G45" s="10">
        <v>88</v>
      </c>
      <c r="H45" s="10">
        <v>54</v>
      </c>
      <c r="I45" s="11">
        <v>0.61399999999999999</v>
      </c>
    </row>
    <row r="46" spans="1:9" x14ac:dyDescent="0.3">
      <c r="A46" s="24" t="s">
        <v>47</v>
      </c>
      <c r="B46" s="38"/>
      <c r="C46" s="25"/>
      <c r="D46" s="25"/>
      <c r="E46" s="26"/>
      <c r="F46" s="38"/>
      <c r="G46" s="25" t="s">
        <v>17</v>
      </c>
      <c r="H46" s="25" t="s">
        <v>18</v>
      </c>
      <c r="I46" s="26" t="s">
        <v>18</v>
      </c>
    </row>
    <row r="47" spans="1:9" s="15" customFormat="1" ht="15.6" x14ac:dyDescent="0.3">
      <c r="A47" s="27" t="s">
        <v>48</v>
      </c>
      <c r="B47" s="40"/>
      <c r="C47" s="28">
        <v>436</v>
      </c>
      <c r="D47" s="28">
        <v>156</v>
      </c>
      <c r="E47" s="29">
        <v>0.35799999999999998</v>
      </c>
      <c r="F47" s="40"/>
      <c r="G47" s="28">
        <v>596</v>
      </c>
      <c r="H47" s="28">
        <v>406</v>
      </c>
      <c r="I47" s="29">
        <v>0.68100000000000005</v>
      </c>
    </row>
    <row r="48" spans="1:9" s="15" customFormat="1" ht="7.5" customHeight="1" x14ac:dyDescent="0.3">
      <c r="A48" s="40"/>
      <c r="B48" s="40"/>
      <c r="C48" s="40"/>
      <c r="D48" s="40"/>
      <c r="E48" s="40"/>
      <c r="F48" s="40"/>
      <c r="G48" s="40"/>
      <c r="H48" s="40"/>
      <c r="I48" s="40"/>
    </row>
    <row r="49" spans="1:9" s="34" customFormat="1" ht="18" x14ac:dyDescent="0.35">
      <c r="A49" s="30" t="s">
        <v>49</v>
      </c>
      <c r="B49" s="41"/>
      <c r="C49" s="150">
        <f>C25+C32+C47</f>
        <v>1193</v>
      </c>
      <c r="D49" s="150">
        <f>D25+D32+D47</f>
        <v>425</v>
      </c>
      <c r="E49" s="151">
        <f>D49/C49</f>
        <v>0.35624476110645431</v>
      </c>
      <c r="F49" s="153"/>
      <c r="G49" s="150">
        <f>G25+G32+G47</f>
        <v>1943</v>
      </c>
      <c r="H49" s="150">
        <f>H47+H32+H25</f>
        <v>1338</v>
      </c>
      <c r="I49" s="151">
        <f>H49/G49</f>
        <v>0.68862583633556351</v>
      </c>
    </row>
    <row r="52" spans="1:9" x14ac:dyDescent="0.3">
      <c r="A52" s="5" t="s">
        <v>50</v>
      </c>
    </row>
    <row r="53" spans="1:9" x14ac:dyDescent="0.3">
      <c r="A53" s="5" t="s">
        <v>51</v>
      </c>
    </row>
  </sheetData>
  <mergeCells count="2">
    <mergeCell ref="C4:E4"/>
    <mergeCell ref="G4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CD347-EB59-49C0-8EB0-9865F84863D7}">
  <dimension ref="A1:D30"/>
  <sheetViews>
    <sheetView workbookViewId="0">
      <selection activeCell="A21" sqref="A21:D25"/>
    </sheetView>
  </sheetViews>
  <sheetFormatPr defaultRowHeight="14.4" x14ac:dyDescent="0.3"/>
  <cols>
    <col min="1" max="1" width="27" bestFit="1" customWidth="1"/>
    <col min="2" max="2" width="45.33203125" bestFit="1" customWidth="1"/>
    <col min="3" max="3" width="11.88671875" style="42" bestFit="1" customWidth="1"/>
    <col min="4" max="4" width="12" style="2" bestFit="1" customWidth="1"/>
  </cols>
  <sheetData>
    <row r="1" spans="1:4" ht="21" x14ac:dyDescent="0.4">
      <c r="A1" s="1" t="s">
        <v>65</v>
      </c>
    </row>
    <row r="2" spans="1:4" x14ac:dyDescent="0.3">
      <c r="A2" t="s">
        <v>66</v>
      </c>
    </row>
    <row r="3" spans="1:4" x14ac:dyDescent="0.3">
      <c r="A3" s="43">
        <v>2019</v>
      </c>
    </row>
    <row r="6" spans="1:4" s="15" customFormat="1" ht="15.6" x14ac:dyDescent="0.3">
      <c r="A6" s="130" t="s">
        <v>67</v>
      </c>
      <c r="B6" s="3"/>
      <c r="C6" s="44" t="s">
        <v>68</v>
      </c>
      <c r="D6" s="4" t="s">
        <v>69</v>
      </c>
    </row>
    <row r="7" spans="1:4" ht="15.6" x14ac:dyDescent="0.3">
      <c r="A7" s="156" t="s">
        <v>70</v>
      </c>
      <c r="B7" s="45" t="s">
        <v>71</v>
      </c>
      <c r="C7" s="46">
        <v>107629</v>
      </c>
      <c r="D7" s="47"/>
    </row>
    <row r="8" spans="1:4" x14ac:dyDescent="0.3">
      <c r="A8" s="157"/>
      <c r="B8" s="9" t="s">
        <v>72</v>
      </c>
      <c r="C8" s="48">
        <v>96522</v>
      </c>
      <c r="D8" s="49">
        <v>0.89700000000000002</v>
      </c>
    </row>
    <row r="9" spans="1:4" x14ac:dyDescent="0.3">
      <c r="A9" s="157"/>
      <c r="B9" s="50" t="s">
        <v>73</v>
      </c>
      <c r="C9" s="51">
        <v>11048</v>
      </c>
      <c r="D9" s="52">
        <v>0.10299999999999999</v>
      </c>
    </row>
    <row r="10" spans="1:4" x14ac:dyDescent="0.3">
      <c r="A10" s="157"/>
      <c r="B10" s="9" t="s">
        <v>74</v>
      </c>
      <c r="C10" s="48">
        <v>29919</v>
      </c>
      <c r="D10" s="49">
        <v>0.27800000000000002</v>
      </c>
    </row>
    <row r="11" spans="1:4" ht="5.25" customHeight="1" x14ac:dyDescent="0.3">
      <c r="A11" s="16"/>
      <c r="B11" s="16"/>
      <c r="C11" s="53"/>
      <c r="D11" s="17"/>
    </row>
    <row r="12" spans="1:4" ht="15.6" x14ac:dyDescent="0.3">
      <c r="A12" s="156" t="s">
        <v>75</v>
      </c>
      <c r="B12" s="21" t="s">
        <v>71</v>
      </c>
      <c r="C12" s="54">
        <v>36775</v>
      </c>
      <c r="D12" s="55"/>
    </row>
    <row r="13" spans="1:4" x14ac:dyDescent="0.3">
      <c r="A13" s="157"/>
      <c r="B13" s="9" t="s">
        <v>72</v>
      </c>
      <c r="C13" s="48">
        <v>32248</v>
      </c>
      <c r="D13" s="49">
        <v>0.877</v>
      </c>
    </row>
    <row r="14" spans="1:4" x14ac:dyDescent="0.3">
      <c r="A14" s="157"/>
      <c r="B14" s="18" t="s">
        <v>73</v>
      </c>
      <c r="C14" s="56">
        <v>3883</v>
      </c>
      <c r="D14" s="57">
        <v>0.106</v>
      </c>
    </row>
    <row r="15" spans="1:4" x14ac:dyDescent="0.3">
      <c r="A15" s="157"/>
      <c r="B15" s="9" t="s">
        <v>74</v>
      </c>
      <c r="C15" s="48">
        <v>7048</v>
      </c>
      <c r="D15" s="49">
        <v>0.192</v>
      </c>
    </row>
    <row r="16" spans="1:4" ht="5.25" customHeight="1" x14ac:dyDescent="0.3">
      <c r="A16" s="16"/>
      <c r="B16" s="16"/>
      <c r="C16" s="53"/>
      <c r="D16" s="17"/>
    </row>
    <row r="17" spans="1:4" ht="15.6" x14ac:dyDescent="0.3">
      <c r="A17" s="158" t="s">
        <v>76</v>
      </c>
      <c r="B17" s="27" t="s">
        <v>71</v>
      </c>
      <c r="C17" s="58">
        <v>51685</v>
      </c>
      <c r="D17" s="59"/>
    </row>
    <row r="18" spans="1:4" x14ac:dyDescent="0.3">
      <c r="A18" s="158"/>
      <c r="B18" s="9" t="s">
        <v>72</v>
      </c>
      <c r="C18" s="48">
        <v>45015</v>
      </c>
      <c r="D18" s="49">
        <v>0.871</v>
      </c>
    </row>
    <row r="19" spans="1:4" x14ac:dyDescent="0.3">
      <c r="A19" s="158"/>
      <c r="B19" s="24" t="s">
        <v>73</v>
      </c>
      <c r="C19" s="60">
        <v>5231</v>
      </c>
      <c r="D19" s="61">
        <v>0.10100000000000001</v>
      </c>
    </row>
    <row r="20" spans="1:4" x14ac:dyDescent="0.3">
      <c r="A20" s="158"/>
      <c r="B20" s="9" t="s">
        <v>74</v>
      </c>
      <c r="C20" s="48">
        <v>11240</v>
      </c>
      <c r="D20" s="49">
        <v>0.217</v>
      </c>
    </row>
    <row r="21" spans="1:4" ht="5.25" customHeight="1" x14ac:dyDescent="0.3">
      <c r="A21" s="16"/>
      <c r="B21" s="16"/>
      <c r="C21" s="53"/>
      <c r="D21" s="17"/>
    </row>
    <row r="22" spans="1:4" ht="15.6" x14ac:dyDescent="0.3">
      <c r="A22" s="159" t="s">
        <v>212</v>
      </c>
      <c r="B22" s="127" t="s">
        <v>71</v>
      </c>
      <c r="C22" s="131">
        <f>C7+C12+C17</f>
        <v>196089</v>
      </c>
      <c r="D22" s="128"/>
    </row>
    <row r="23" spans="1:4" x14ac:dyDescent="0.3">
      <c r="A23" s="160"/>
      <c r="B23" s="126" t="s">
        <v>72</v>
      </c>
      <c r="C23" s="48">
        <f>C8+C13+C18</f>
        <v>173785</v>
      </c>
      <c r="D23" s="49">
        <f>C23/C22</f>
        <v>0.88625573081610898</v>
      </c>
    </row>
    <row r="24" spans="1:4" x14ac:dyDescent="0.3">
      <c r="A24" s="160"/>
      <c r="B24" s="108" t="s">
        <v>73</v>
      </c>
      <c r="C24" s="129">
        <f>C9+C14+C19</f>
        <v>20162</v>
      </c>
      <c r="D24" s="122">
        <f>C24/C22</f>
        <v>0.1028206579665356</v>
      </c>
    </row>
    <row r="25" spans="1:4" x14ac:dyDescent="0.3">
      <c r="A25" s="161"/>
      <c r="B25" s="126" t="s">
        <v>74</v>
      </c>
      <c r="C25" s="48">
        <f>C10+C15+C20</f>
        <v>48207</v>
      </c>
      <c r="D25" s="49">
        <f>C25/C22</f>
        <v>0.24584244909199393</v>
      </c>
    </row>
    <row r="29" spans="1:4" x14ac:dyDescent="0.3">
      <c r="A29" s="5" t="s">
        <v>77</v>
      </c>
    </row>
    <row r="30" spans="1:4" x14ac:dyDescent="0.3">
      <c r="A30" s="5" t="s">
        <v>78</v>
      </c>
    </row>
  </sheetData>
  <mergeCells count="4">
    <mergeCell ref="A7:A10"/>
    <mergeCell ref="A12:A15"/>
    <mergeCell ref="A17:A20"/>
    <mergeCell ref="A22:A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5847A-CADB-414A-941A-8BA93ECDBF24}">
  <dimension ref="A1:E53"/>
  <sheetViews>
    <sheetView topLeftCell="A13" zoomScale="90" zoomScaleNormal="90" workbookViewId="0">
      <selection sqref="A1:XFD1048576"/>
    </sheetView>
  </sheetViews>
  <sheetFormatPr defaultRowHeight="14.4" x14ac:dyDescent="0.3"/>
  <cols>
    <col min="1" max="1" width="27" bestFit="1" customWidth="1"/>
    <col min="2" max="2" width="45.33203125" bestFit="1" customWidth="1"/>
    <col min="3" max="3" width="11.88671875" style="42" bestFit="1" customWidth="1"/>
    <col min="4" max="4" width="14.6640625" style="42" customWidth="1"/>
    <col min="5" max="5" width="15.44140625" style="2" customWidth="1"/>
  </cols>
  <sheetData>
    <row r="1" spans="1:5" ht="21" x14ac:dyDescent="0.4">
      <c r="A1" s="1" t="s">
        <v>65</v>
      </c>
    </row>
    <row r="2" spans="1:5" x14ac:dyDescent="0.3">
      <c r="A2" t="s">
        <v>66</v>
      </c>
    </row>
    <row r="3" spans="1:5" x14ac:dyDescent="0.3">
      <c r="A3" s="43">
        <v>2019</v>
      </c>
    </row>
    <row r="5" spans="1:5" ht="15.6" x14ac:dyDescent="0.3">
      <c r="D5" s="166" t="s">
        <v>74</v>
      </c>
      <c r="E5" s="167"/>
    </row>
    <row r="6" spans="1:5" s="15" customFormat="1" ht="15.6" x14ac:dyDescent="0.3">
      <c r="A6" s="3" t="s">
        <v>67</v>
      </c>
      <c r="B6" s="3" t="s">
        <v>79</v>
      </c>
      <c r="C6" s="44" t="s">
        <v>68</v>
      </c>
      <c r="D6" s="3" t="s">
        <v>213</v>
      </c>
      <c r="E6" s="3" t="s">
        <v>69</v>
      </c>
    </row>
    <row r="7" spans="1:5" ht="15.6" x14ac:dyDescent="0.3">
      <c r="A7" s="156" t="s">
        <v>70</v>
      </c>
      <c r="B7" s="45" t="s">
        <v>71</v>
      </c>
      <c r="C7" s="46">
        <v>107629</v>
      </c>
      <c r="D7" s="46">
        <v>29918</v>
      </c>
      <c r="E7" s="47">
        <v>0.27800000000000002</v>
      </c>
    </row>
    <row r="8" spans="1:5" x14ac:dyDescent="0.3">
      <c r="A8" s="157"/>
      <c r="B8" s="9" t="s">
        <v>80</v>
      </c>
      <c r="C8" s="48">
        <v>88963</v>
      </c>
      <c r="D8" s="48">
        <v>25718</v>
      </c>
      <c r="E8" s="49">
        <v>0.28899999999999998</v>
      </c>
    </row>
    <row r="9" spans="1:5" x14ac:dyDescent="0.3">
      <c r="A9" s="157"/>
      <c r="B9" s="50" t="s">
        <v>81</v>
      </c>
      <c r="C9" s="51">
        <v>13373</v>
      </c>
      <c r="D9" s="51">
        <v>1900</v>
      </c>
      <c r="E9" s="52">
        <v>0.14199999999999999</v>
      </c>
    </row>
    <row r="10" spans="1:5" x14ac:dyDescent="0.3">
      <c r="A10" s="157"/>
      <c r="B10" s="9" t="s">
        <v>82</v>
      </c>
      <c r="C10" s="48">
        <v>398</v>
      </c>
      <c r="D10" s="48">
        <v>57</v>
      </c>
      <c r="E10" s="49">
        <v>0.14299999999999999</v>
      </c>
    </row>
    <row r="11" spans="1:5" x14ac:dyDescent="0.3">
      <c r="A11" s="157"/>
      <c r="B11" s="50" t="s">
        <v>83</v>
      </c>
      <c r="C11" s="51">
        <v>2114</v>
      </c>
      <c r="D11" s="51">
        <v>1571</v>
      </c>
      <c r="E11" s="52">
        <v>0.74299999999999999</v>
      </c>
    </row>
    <row r="12" spans="1:5" x14ac:dyDescent="0.3">
      <c r="A12" s="157"/>
      <c r="B12" s="9" t="s">
        <v>84</v>
      </c>
      <c r="C12" s="48">
        <v>6</v>
      </c>
      <c r="D12" s="48">
        <v>5</v>
      </c>
      <c r="E12" s="49">
        <v>0.83299999999999996</v>
      </c>
    </row>
    <row r="13" spans="1:5" x14ac:dyDescent="0.3">
      <c r="A13" s="157"/>
      <c r="B13" s="50" t="s">
        <v>85</v>
      </c>
      <c r="C13" s="51">
        <v>1019</v>
      </c>
      <c r="D13" s="51">
        <v>244</v>
      </c>
      <c r="E13" s="52">
        <v>0.23899999999999999</v>
      </c>
    </row>
    <row r="14" spans="1:5" x14ac:dyDescent="0.3">
      <c r="A14" s="157"/>
      <c r="B14" s="9" t="s">
        <v>55</v>
      </c>
      <c r="C14" s="48">
        <v>1756</v>
      </c>
      <c r="D14" s="48">
        <v>424</v>
      </c>
      <c r="E14" s="49">
        <v>0.24099999999999999</v>
      </c>
    </row>
    <row r="15" spans="1:5" x14ac:dyDescent="0.3">
      <c r="A15" s="157"/>
      <c r="B15" s="50" t="s">
        <v>86</v>
      </c>
      <c r="C15" s="51">
        <v>4223</v>
      </c>
      <c r="D15" s="51">
        <v>1158</v>
      </c>
      <c r="E15" s="52">
        <v>0.27400000000000002</v>
      </c>
    </row>
    <row r="16" spans="1:5" x14ac:dyDescent="0.3">
      <c r="A16" s="162"/>
      <c r="B16" s="9" t="s">
        <v>87</v>
      </c>
      <c r="C16" s="48">
        <v>85880</v>
      </c>
      <c r="D16" s="48">
        <v>24853</v>
      </c>
      <c r="E16" s="49">
        <v>0.28899999999999998</v>
      </c>
    </row>
    <row r="17" spans="1:5" ht="5.25" customHeight="1" x14ac:dyDescent="0.3">
      <c r="A17" s="16"/>
      <c r="B17" s="16"/>
      <c r="C17" s="53"/>
      <c r="D17" s="53"/>
      <c r="E17" s="17"/>
    </row>
    <row r="18" spans="1:5" ht="15.6" x14ac:dyDescent="0.3">
      <c r="A18" s="156" t="s">
        <v>75</v>
      </c>
      <c r="B18" s="21" t="s">
        <v>71</v>
      </c>
      <c r="C18" s="54">
        <v>36775</v>
      </c>
      <c r="D18" s="54">
        <v>7048</v>
      </c>
      <c r="E18" s="55">
        <v>0.192</v>
      </c>
    </row>
    <row r="19" spans="1:5" x14ac:dyDescent="0.3">
      <c r="A19" s="157"/>
      <c r="B19" s="9" t="s">
        <v>80</v>
      </c>
      <c r="C19" s="48">
        <v>33342</v>
      </c>
      <c r="D19" s="48">
        <v>6525</v>
      </c>
      <c r="E19" s="49">
        <v>0.19600000000000001</v>
      </c>
    </row>
    <row r="20" spans="1:5" x14ac:dyDescent="0.3">
      <c r="A20" s="157"/>
      <c r="B20" s="18" t="s">
        <v>81</v>
      </c>
      <c r="C20" s="56">
        <v>1915</v>
      </c>
      <c r="D20" s="56">
        <v>300</v>
      </c>
      <c r="E20" s="57">
        <v>0.157</v>
      </c>
    </row>
    <row r="21" spans="1:5" x14ac:dyDescent="0.3">
      <c r="A21" s="157"/>
      <c r="B21" s="9" t="s">
        <v>82</v>
      </c>
      <c r="C21" s="48">
        <v>391</v>
      </c>
      <c r="D21" s="48">
        <v>57</v>
      </c>
      <c r="E21" s="49">
        <v>0.14599999999999999</v>
      </c>
    </row>
    <row r="22" spans="1:5" x14ac:dyDescent="0.3">
      <c r="A22" s="157"/>
      <c r="B22" s="18" t="s">
        <v>83</v>
      </c>
      <c r="C22" s="56">
        <v>269</v>
      </c>
      <c r="D22" s="56">
        <v>77</v>
      </c>
      <c r="E22" s="57">
        <v>0.28599999999999998</v>
      </c>
    </row>
    <row r="23" spans="1:5" x14ac:dyDescent="0.3">
      <c r="A23" s="157"/>
      <c r="B23" s="9" t="s">
        <v>84</v>
      </c>
      <c r="C23" s="48">
        <v>0</v>
      </c>
      <c r="D23" s="48">
        <v>0</v>
      </c>
      <c r="E23" s="49">
        <v>0</v>
      </c>
    </row>
    <row r="24" spans="1:5" x14ac:dyDescent="0.3">
      <c r="A24" s="157"/>
      <c r="B24" s="18" t="s">
        <v>85</v>
      </c>
      <c r="C24" s="56">
        <v>324</v>
      </c>
      <c r="D24" s="56">
        <v>17</v>
      </c>
      <c r="E24" s="57">
        <v>5.1999999999999998E-2</v>
      </c>
    </row>
    <row r="25" spans="1:5" x14ac:dyDescent="0.3">
      <c r="A25" s="157"/>
      <c r="B25" s="9" t="s">
        <v>55</v>
      </c>
      <c r="C25" s="48">
        <v>534</v>
      </c>
      <c r="D25" s="48">
        <v>534</v>
      </c>
      <c r="E25" s="49">
        <v>0.13500000000000001</v>
      </c>
    </row>
    <row r="26" spans="1:5" x14ac:dyDescent="0.3">
      <c r="A26" s="157"/>
      <c r="B26" s="18" t="s">
        <v>86</v>
      </c>
      <c r="C26" s="56">
        <v>930</v>
      </c>
      <c r="D26" s="56">
        <v>85</v>
      </c>
      <c r="E26" s="57">
        <v>9.0999999999999998E-2</v>
      </c>
    </row>
    <row r="27" spans="1:5" x14ac:dyDescent="0.3">
      <c r="A27" s="162"/>
      <c r="B27" s="9" t="s">
        <v>87</v>
      </c>
      <c r="C27" s="48">
        <v>32713</v>
      </c>
      <c r="D27" s="48">
        <v>6452</v>
      </c>
      <c r="E27" s="49">
        <v>0.19700000000000001</v>
      </c>
    </row>
    <row r="28" spans="1:5" ht="5.25" customHeight="1" x14ac:dyDescent="0.3">
      <c r="A28" s="16"/>
      <c r="B28" s="16"/>
      <c r="C28" s="53"/>
      <c r="D28" s="53"/>
      <c r="E28" s="17"/>
    </row>
    <row r="29" spans="1:5" ht="15.6" x14ac:dyDescent="0.3">
      <c r="A29" s="156" t="s">
        <v>76</v>
      </c>
      <c r="B29" s="27" t="s">
        <v>71</v>
      </c>
      <c r="C29" s="58">
        <v>51685</v>
      </c>
      <c r="D29" s="58">
        <v>11240</v>
      </c>
      <c r="E29" s="59">
        <v>0.217</v>
      </c>
    </row>
    <row r="30" spans="1:5" x14ac:dyDescent="0.3">
      <c r="A30" s="157"/>
      <c r="B30" s="9" t="s">
        <v>80</v>
      </c>
      <c r="C30" s="48">
        <v>46184</v>
      </c>
      <c r="D30" s="48">
        <v>10504</v>
      </c>
      <c r="E30" s="49">
        <v>0.22700000000000001</v>
      </c>
    </row>
    <row r="31" spans="1:5" x14ac:dyDescent="0.3">
      <c r="A31" s="157"/>
      <c r="B31" s="24" t="s">
        <v>81</v>
      </c>
      <c r="C31" s="60">
        <v>1838</v>
      </c>
      <c r="D31" s="60">
        <v>251</v>
      </c>
      <c r="E31" s="61">
        <v>0.13700000000000001</v>
      </c>
    </row>
    <row r="32" spans="1:5" x14ac:dyDescent="0.3">
      <c r="A32" s="157"/>
      <c r="B32" s="9" t="s">
        <v>82</v>
      </c>
      <c r="C32" s="48">
        <v>393</v>
      </c>
      <c r="D32" s="48">
        <v>18</v>
      </c>
      <c r="E32" s="49">
        <v>4.5999999999999999E-2</v>
      </c>
    </row>
    <row r="33" spans="1:5" x14ac:dyDescent="0.3">
      <c r="A33" s="157"/>
      <c r="B33" s="24" t="s">
        <v>83</v>
      </c>
      <c r="C33" s="60">
        <v>348</v>
      </c>
      <c r="D33" s="60">
        <v>142</v>
      </c>
      <c r="E33" s="61">
        <v>0.40799999999999997</v>
      </c>
    </row>
    <row r="34" spans="1:5" x14ac:dyDescent="0.3">
      <c r="A34" s="157"/>
      <c r="B34" s="9" t="s">
        <v>84</v>
      </c>
      <c r="C34" s="48">
        <v>23</v>
      </c>
      <c r="D34" s="48">
        <v>0</v>
      </c>
      <c r="E34" s="49">
        <v>0</v>
      </c>
    </row>
    <row r="35" spans="1:5" x14ac:dyDescent="0.3">
      <c r="A35" s="157"/>
      <c r="B35" s="24" t="s">
        <v>85</v>
      </c>
      <c r="C35" s="60">
        <v>1743</v>
      </c>
      <c r="D35" s="60">
        <v>94</v>
      </c>
      <c r="E35" s="61">
        <v>5.3999999999999999E-2</v>
      </c>
    </row>
    <row r="36" spans="1:5" x14ac:dyDescent="0.3">
      <c r="A36" s="157"/>
      <c r="B36" s="9" t="s">
        <v>55</v>
      </c>
      <c r="C36" s="48">
        <v>1156</v>
      </c>
      <c r="D36" s="48">
        <v>231</v>
      </c>
      <c r="E36" s="49">
        <v>0.2</v>
      </c>
    </row>
    <row r="37" spans="1:5" x14ac:dyDescent="0.3">
      <c r="A37" s="157"/>
      <c r="B37" s="24" t="s">
        <v>86</v>
      </c>
      <c r="C37" s="60">
        <v>4113</v>
      </c>
      <c r="D37" s="60">
        <v>230</v>
      </c>
      <c r="E37" s="61">
        <v>5.6000000000000001E-2</v>
      </c>
    </row>
    <row r="38" spans="1:5" x14ac:dyDescent="0.3">
      <c r="A38" s="162"/>
      <c r="B38" s="9" t="s">
        <v>87</v>
      </c>
      <c r="C38" s="48">
        <v>44317</v>
      </c>
      <c r="D38" s="48">
        <v>10396</v>
      </c>
      <c r="E38" s="49">
        <v>0.23499999999999999</v>
      </c>
    </row>
    <row r="39" spans="1:5" ht="5.25" customHeight="1" x14ac:dyDescent="0.3">
      <c r="A39" s="16"/>
      <c r="B39" s="16"/>
      <c r="C39" s="53"/>
      <c r="D39" s="53"/>
      <c r="E39" s="17"/>
    </row>
    <row r="40" spans="1:5" ht="15.6" x14ac:dyDescent="0.3">
      <c r="A40" s="163" t="s">
        <v>212</v>
      </c>
      <c r="B40" s="127" t="s">
        <v>71</v>
      </c>
      <c r="C40" s="131">
        <f>C29+C18+C7</f>
        <v>196089</v>
      </c>
      <c r="D40" s="131">
        <f t="shared" ref="D40:D49" si="0">D7+D18+D29</f>
        <v>48206</v>
      </c>
      <c r="E40" s="132">
        <f>D40/C40</f>
        <v>0.24583734936686913</v>
      </c>
    </row>
    <row r="41" spans="1:5" ht="15.6" x14ac:dyDescent="0.3">
      <c r="A41" s="164"/>
      <c r="B41" s="9" t="s">
        <v>80</v>
      </c>
      <c r="C41" s="48">
        <f t="shared" ref="C41:C49" si="1">C8+C19+C30</f>
        <v>168489</v>
      </c>
      <c r="D41" s="133">
        <f t="shared" si="0"/>
        <v>42747</v>
      </c>
      <c r="E41" s="136">
        <f t="shared" ref="E41:E49" si="2">D41/C41</f>
        <v>0.25370795719601874</v>
      </c>
    </row>
    <row r="42" spans="1:5" ht="15.6" x14ac:dyDescent="0.3">
      <c r="A42" s="164"/>
      <c r="B42" s="108" t="s">
        <v>81</v>
      </c>
      <c r="C42" s="129">
        <f t="shared" si="1"/>
        <v>17126</v>
      </c>
      <c r="D42" s="134">
        <f t="shared" si="0"/>
        <v>2451</v>
      </c>
      <c r="E42" s="135">
        <f t="shared" si="2"/>
        <v>0.14311573046829382</v>
      </c>
    </row>
    <row r="43" spans="1:5" ht="15.6" x14ac:dyDescent="0.3">
      <c r="A43" s="164"/>
      <c r="B43" s="9" t="s">
        <v>82</v>
      </c>
      <c r="C43" s="48">
        <f t="shared" si="1"/>
        <v>1182</v>
      </c>
      <c r="D43" s="133">
        <f t="shared" si="0"/>
        <v>132</v>
      </c>
      <c r="E43" s="136">
        <f t="shared" si="2"/>
        <v>0.1116751269035533</v>
      </c>
    </row>
    <row r="44" spans="1:5" ht="15.6" x14ac:dyDescent="0.3">
      <c r="A44" s="164"/>
      <c r="B44" s="108" t="s">
        <v>83</v>
      </c>
      <c r="C44" s="129">
        <f t="shared" si="1"/>
        <v>2731</v>
      </c>
      <c r="D44" s="134">
        <f t="shared" si="0"/>
        <v>1790</v>
      </c>
      <c r="E44" s="135">
        <f t="shared" si="2"/>
        <v>0.65543756865616987</v>
      </c>
    </row>
    <row r="45" spans="1:5" ht="15.6" x14ac:dyDescent="0.3">
      <c r="A45" s="164"/>
      <c r="B45" s="9" t="s">
        <v>84</v>
      </c>
      <c r="C45" s="48">
        <f t="shared" si="1"/>
        <v>29</v>
      </c>
      <c r="D45" s="133">
        <f t="shared" si="0"/>
        <v>5</v>
      </c>
      <c r="E45" s="136">
        <f t="shared" si="2"/>
        <v>0.17241379310344829</v>
      </c>
    </row>
    <row r="46" spans="1:5" ht="15.6" x14ac:dyDescent="0.3">
      <c r="A46" s="164"/>
      <c r="B46" s="108" t="s">
        <v>85</v>
      </c>
      <c r="C46" s="129">
        <f t="shared" si="1"/>
        <v>3086</v>
      </c>
      <c r="D46" s="134">
        <f t="shared" si="0"/>
        <v>355</v>
      </c>
      <c r="E46" s="135">
        <f t="shared" si="2"/>
        <v>0.11503564484769929</v>
      </c>
    </row>
    <row r="47" spans="1:5" ht="15.6" x14ac:dyDescent="0.3">
      <c r="A47" s="164"/>
      <c r="B47" s="9" t="s">
        <v>55</v>
      </c>
      <c r="C47" s="48">
        <f t="shared" si="1"/>
        <v>3446</v>
      </c>
      <c r="D47" s="133">
        <f t="shared" si="0"/>
        <v>1189</v>
      </c>
      <c r="E47" s="136">
        <f t="shared" si="2"/>
        <v>0.34503772489843298</v>
      </c>
    </row>
    <row r="48" spans="1:5" ht="15.6" x14ac:dyDescent="0.3">
      <c r="A48" s="164"/>
      <c r="B48" s="108" t="s">
        <v>86</v>
      </c>
      <c r="C48" s="129">
        <f t="shared" si="1"/>
        <v>9266</v>
      </c>
      <c r="D48" s="134">
        <f t="shared" si="0"/>
        <v>1473</v>
      </c>
      <c r="E48" s="135">
        <f t="shared" si="2"/>
        <v>0.1589682710986402</v>
      </c>
    </row>
    <row r="49" spans="1:5" ht="15.6" x14ac:dyDescent="0.3">
      <c r="A49" s="165"/>
      <c r="B49" s="9" t="s">
        <v>87</v>
      </c>
      <c r="C49" s="48">
        <f t="shared" si="1"/>
        <v>162910</v>
      </c>
      <c r="D49" s="133">
        <f t="shared" si="0"/>
        <v>41701</v>
      </c>
      <c r="E49" s="136">
        <f t="shared" si="2"/>
        <v>0.25597569209993248</v>
      </c>
    </row>
    <row r="52" spans="1:5" x14ac:dyDescent="0.3">
      <c r="A52" s="5" t="s">
        <v>77</v>
      </c>
    </row>
    <row r="53" spans="1:5" x14ac:dyDescent="0.3">
      <c r="A53" s="5" t="s">
        <v>78</v>
      </c>
    </row>
  </sheetData>
  <mergeCells count="5">
    <mergeCell ref="A7:A16"/>
    <mergeCell ref="A18:A27"/>
    <mergeCell ref="A29:A38"/>
    <mergeCell ref="A40:A49"/>
    <mergeCell ref="D5:E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A3F85-4B6B-46E0-A99C-11B2C1279F95}">
  <dimension ref="A1:F22"/>
  <sheetViews>
    <sheetView workbookViewId="0">
      <selection activeCell="A10" sqref="A10:XFD10"/>
    </sheetView>
  </sheetViews>
  <sheetFormatPr defaultRowHeight="14.4" x14ac:dyDescent="0.3"/>
  <cols>
    <col min="1" max="1" width="20.5546875" customWidth="1"/>
    <col min="2" max="2" width="29.33203125" bestFit="1" customWidth="1"/>
    <col min="3" max="3" width="20.33203125" style="2" bestFit="1" customWidth="1"/>
    <col min="4" max="4" width="33.33203125" bestFit="1" customWidth="1"/>
    <col min="5" max="5" width="26.109375" bestFit="1" customWidth="1"/>
  </cols>
  <sheetData>
    <row r="1" spans="1:5" ht="21" x14ac:dyDescent="0.4">
      <c r="A1" s="1" t="s">
        <v>65</v>
      </c>
    </row>
    <row r="2" spans="1:5" x14ac:dyDescent="0.3">
      <c r="A2" t="s">
        <v>66</v>
      </c>
    </row>
    <row r="3" spans="1:5" x14ac:dyDescent="0.3">
      <c r="A3" s="43">
        <v>2019</v>
      </c>
    </row>
    <row r="5" spans="1:5" s="15" customFormat="1" ht="15.6" x14ac:dyDescent="0.3">
      <c r="A5" s="3" t="s">
        <v>67</v>
      </c>
      <c r="B5" s="166" t="s">
        <v>88</v>
      </c>
      <c r="C5" s="168"/>
      <c r="D5" s="168"/>
      <c r="E5" s="167"/>
    </row>
    <row r="6" spans="1:5" s="5" customFormat="1" x14ac:dyDescent="0.3">
      <c r="A6" s="62"/>
      <c r="B6" s="63" t="s">
        <v>89</v>
      </c>
      <c r="C6" s="63" t="s">
        <v>90</v>
      </c>
      <c r="D6" s="62" t="s">
        <v>91</v>
      </c>
      <c r="E6" s="62" t="s">
        <v>74</v>
      </c>
    </row>
    <row r="7" spans="1:5" x14ac:dyDescent="0.3">
      <c r="A7" s="6" t="s">
        <v>70</v>
      </c>
      <c r="B7" s="64">
        <v>0.315</v>
      </c>
      <c r="C7" s="64">
        <v>0.154</v>
      </c>
      <c r="D7" s="64">
        <v>0.10299999999999999</v>
      </c>
      <c r="E7" s="64">
        <v>4.4999999999999998E-2</v>
      </c>
    </row>
    <row r="8" spans="1:5" x14ac:dyDescent="0.3">
      <c r="A8" s="18" t="s">
        <v>75</v>
      </c>
      <c r="B8" s="57">
        <v>0.23899999999999999</v>
      </c>
      <c r="C8" s="57">
        <v>8.5999999999999993E-2</v>
      </c>
      <c r="D8" s="57">
        <v>8.5999999999999993E-2</v>
      </c>
      <c r="E8" s="57">
        <v>2.4E-2</v>
      </c>
    </row>
    <row r="9" spans="1:5" x14ac:dyDescent="0.3">
      <c r="A9" s="24" t="s">
        <v>76</v>
      </c>
      <c r="B9" s="61">
        <v>0.29399999999999998</v>
      </c>
      <c r="C9" s="61">
        <v>0.13700000000000001</v>
      </c>
      <c r="D9" s="61">
        <v>9.1999999999999998E-2</v>
      </c>
      <c r="E9" s="61">
        <v>3.6999999999999998E-2</v>
      </c>
    </row>
    <row r="10" spans="1:5" s="15" customFormat="1" ht="15.6" x14ac:dyDescent="0.3">
      <c r="A10" s="3" t="s">
        <v>214</v>
      </c>
      <c r="B10" s="4">
        <v>0.28299999999999997</v>
      </c>
      <c r="C10" s="4">
        <v>0.126</v>
      </c>
      <c r="D10" s="4">
        <v>9.4E-2</v>
      </c>
      <c r="E10" s="4">
        <v>3.5000000000000003E-2</v>
      </c>
    </row>
    <row r="13" spans="1:5" x14ac:dyDescent="0.3">
      <c r="A13" s="5" t="s">
        <v>77</v>
      </c>
    </row>
    <row r="14" spans="1:5" x14ac:dyDescent="0.3">
      <c r="A14" s="5" t="s">
        <v>78</v>
      </c>
    </row>
    <row r="20" spans="2:6" x14ac:dyDescent="0.3">
      <c r="B20" s="2"/>
      <c r="D20" s="2"/>
      <c r="E20" s="2"/>
      <c r="F20" s="2"/>
    </row>
    <row r="21" spans="2:6" x14ac:dyDescent="0.3">
      <c r="B21" s="2"/>
      <c r="D21" s="2"/>
      <c r="E21" s="2"/>
      <c r="F21" s="2"/>
    </row>
    <row r="22" spans="2:6" x14ac:dyDescent="0.3">
      <c r="B22" s="2"/>
      <c r="D22" s="2"/>
      <c r="E22" s="2"/>
      <c r="F22" s="2"/>
    </row>
  </sheetData>
  <mergeCells count="1">
    <mergeCell ref="B5:E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C1E61-719B-4459-8DC9-BB3F05033039}">
  <dimension ref="A1:H82"/>
  <sheetViews>
    <sheetView workbookViewId="0">
      <selection activeCell="A79" sqref="A79:XFD80"/>
    </sheetView>
  </sheetViews>
  <sheetFormatPr defaultRowHeight="14.4" x14ac:dyDescent="0.3"/>
  <cols>
    <col min="1" max="1" width="28.6640625" style="5" bestFit="1" customWidth="1"/>
    <col min="2" max="2" width="12.33203125" customWidth="1"/>
    <col min="3" max="3" width="11.33203125" customWidth="1"/>
    <col min="4" max="4" width="11.109375" style="2" customWidth="1"/>
    <col min="5" max="5" width="11.109375" customWidth="1"/>
    <col min="6" max="6" width="11.109375" style="2" customWidth="1"/>
    <col min="7" max="7" width="11.109375" customWidth="1"/>
    <col min="8" max="8" width="11.109375" style="2" customWidth="1"/>
  </cols>
  <sheetData>
    <row r="1" spans="1:8" ht="21" x14ac:dyDescent="0.4">
      <c r="A1" s="1" t="s">
        <v>92</v>
      </c>
    </row>
    <row r="2" spans="1:8" x14ac:dyDescent="0.3">
      <c r="A2" s="43">
        <v>2019</v>
      </c>
    </row>
    <row r="3" spans="1:8" x14ac:dyDescent="0.3">
      <c r="A3" t="s">
        <v>93</v>
      </c>
    </row>
    <row r="4" spans="1:8" s="15" customFormat="1" ht="15.6" x14ac:dyDescent="0.3">
      <c r="B4" s="169">
        <v>2019</v>
      </c>
      <c r="C4" s="169"/>
      <c r="D4" s="169"/>
      <c r="E4" s="169"/>
      <c r="F4" s="169"/>
      <c r="G4" s="169"/>
      <c r="H4" s="169"/>
    </row>
    <row r="5" spans="1:8" s="68" customFormat="1" ht="46.8" x14ac:dyDescent="0.3">
      <c r="A5" s="65"/>
      <c r="B5" s="66" t="s">
        <v>94</v>
      </c>
      <c r="C5" s="66" t="s">
        <v>95</v>
      </c>
      <c r="D5" s="67" t="s">
        <v>96</v>
      </c>
      <c r="E5" s="66" t="s">
        <v>97</v>
      </c>
      <c r="F5" s="67" t="s">
        <v>98</v>
      </c>
      <c r="G5" s="66" t="s">
        <v>99</v>
      </c>
      <c r="H5" s="67" t="s">
        <v>100</v>
      </c>
    </row>
    <row r="6" spans="1:8" x14ac:dyDescent="0.3">
      <c r="A6" s="69" t="s">
        <v>101</v>
      </c>
      <c r="B6" s="70">
        <v>1132</v>
      </c>
      <c r="C6" s="70">
        <v>128</v>
      </c>
      <c r="D6" s="64">
        <f>C6/B6</f>
        <v>0.11307420494699646</v>
      </c>
      <c r="E6" s="70">
        <v>229</v>
      </c>
      <c r="F6" s="64">
        <f>E6/B6</f>
        <v>0.20229681978798586</v>
      </c>
      <c r="G6" s="70">
        <v>775</v>
      </c>
      <c r="H6" s="64">
        <f>G6/B6</f>
        <v>0.68462897526501765</v>
      </c>
    </row>
    <row r="7" spans="1:8" x14ac:dyDescent="0.3">
      <c r="A7" s="71" t="s">
        <v>102</v>
      </c>
      <c r="B7" s="48">
        <v>1178</v>
      </c>
      <c r="C7" s="48">
        <v>63</v>
      </c>
      <c r="D7" s="49">
        <f t="shared" ref="D7:D35" si="0">C7/B7</f>
        <v>5.3480475382003394E-2</v>
      </c>
      <c r="E7" s="48">
        <v>309</v>
      </c>
      <c r="F7" s="49">
        <f t="shared" ref="F7:F36" si="1">E7/B7</f>
        <v>0.26230899830220711</v>
      </c>
      <c r="G7" s="48">
        <v>806</v>
      </c>
      <c r="H7" s="49">
        <f t="shared" ref="H7:H36" si="2">G7/B7</f>
        <v>0.68421052631578949</v>
      </c>
    </row>
    <row r="8" spans="1:8" x14ac:dyDescent="0.3">
      <c r="A8" s="69" t="s">
        <v>103</v>
      </c>
      <c r="B8" s="70">
        <v>5802</v>
      </c>
      <c r="C8" s="70">
        <v>1735</v>
      </c>
      <c r="D8" s="64">
        <f t="shared" si="0"/>
        <v>0.29903481558083417</v>
      </c>
      <c r="E8" s="70">
        <v>1784</v>
      </c>
      <c r="F8" s="64">
        <f t="shared" si="1"/>
        <v>0.30748017924853499</v>
      </c>
      <c r="G8" s="70">
        <v>2283</v>
      </c>
      <c r="H8" s="64">
        <f t="shared" si="2"/>
        <v>0.39348500517063084</v>
      </c>
    </row>
    <row r="9" spans="1:8" x14ac:dyDescent="0.3">
      <c r="A9" s="71" t="s">
        <v>104</v>
      </c>
      <c r="B9" s="48">
        <v>4143</v>
      </c>
      <c r="C9" s="48">
        <v>1754</v>
      </c>
      <c r="D9" s="49">
        <f t="shared" si="0"/>
        <v>0.42336471156167027</v>
      </c>
      <c r="E9" s="48">
        <v>1185</v>
      </c>
      <c r="F9" s="49">
        <f t="shared" si="1"/>
        <v>0.28602461984069516</v>
      </c>
      <c r="G9" s="48">
        <v>1204</v>
      </c>
      <c r="H9" s="49">
        <f t="shared" si="2"/>
        <v>0.29061066859763457</v>
      </c>
    </row>
    <row r="10" spans="1:8" x14ac:dyDescent="0.3">
      <c r="A10" s="69" t="s">
        <v>105</v>
      </c>
      <c r="B10" s="70">
        <v>1861</v>
      </c>
      <c r="C10" s="70">
        <v>272</v>
      </c>
      <c r="D10" s="64">
        <f t="shared" si="0"/>
        <v>0.14615797958087051</v>
      </c>
      <c r="E10" s="70">
        <v>443</v>
      </c>
      <c r="F10" s="64">
        <f t="shared" si="1"/>
        <v>0.23804406233207953</v>
      </c>
      <c r="G10" s="70">
        <v>1146</v>
      </c>
      <c r="H10" s="64">
        <f t="shared" si="2"/>
        <v>0.61579795808704996</v>
      </c>
    </row>
    <row r="11" spans="1:8" x14ac:dyDescent="0.3">
      <c r="A11" s="71" t="s">
        <v>106</v>
      </c>
      <c r="B11" s="48">
        <v>1087</v>
      </c>
      <c r="C11" s="48">
        <v>67</v>
      </c>
      <c r="D11" s="49">
        <f t="shared" si="0"/>
        <v>6.1637534498620056E-2</v>
      </c>
      <c r="E11" s="48">
        <v>198</v>
      </c>
      <c r="F11" s="49">
        <f t="shared" si="1"/>
        <v>0.18215271389144433</v>
      </c>
      <c r="G11" s="48">
        <v>822</v>
      </c>
      <c r="H11" s="49">
        <f t="shared" si="2"/>
        <v>0.75620975160993564</v>
      </c>
    </row>
    <row r="12" spans="1:8" x14ac:dyDescent="0.3">
      <c r="A12" s="69" t="s">
        <v>107</v>
      </c>
      <c r="B12" s="70">
        <v>1043</v>
      </c>
      <c r="C12" s="70">
        <v>79</v>
      </c>
      <c r="D12" s="64">
        <f t="shared" si="0"/>
        <v>7.5743048897411319E-2</v>
      </c>
      <c r="E12" s="70">
        <v>239</v>
      </c>
      <c r="F12" s="64">
        <f t="shared" si="1"/>
        <v>0.22914669223394055</v>
      </c>
      <c r="G12" s="70">
        <v>725</v>
      </c>
      <c r="H12" s="64">
        <f t="shared" si="2"/>
        <v>0.69511025886864808</v>
      </c>
    </row>
    <row r="13" spans="1:8" x14ac:dyDescent="0.3">
      <c r="A13" s="71" t="s">
        <v>108</v>
      </c>
      <c r="B13" s="48">
        <v>1720</v>
      </c>
      <c r="C13" s="48">
        <v>171</v>
      </c>
      <c r="D13" s="49">
        <f t="shared" si="0"/>
        <v>9.9418604651162784E-2</v>
      </c>
      <c r="E13" s="48">
        <v>598</v>
      </c>
      <c r="F13" s="49">
        <f t="shared" si="1"/>
        <v>0.34767441860465115</v>
      </c>
      <c r="G13" s="48">
        <v>951</v>
      </c>
      <c r="H13" s="49">
        <f t="shared" si="2"/>
        <v>0.5529069767441861</v>
      </c>
    </row>
    <row r="14" spans="1:8" x14ac:dyDescent="0.3">
      <c r="A14" s="69" t="s">
        <v>109</v>
      </c>
      <c r="B14" s="70">
        <v>1338</v>
      </c>
      <c r="C14" s="70">
        <v>118</v>
      </c>
      <c r="D14" s="64">
        <f t="shared" si="0"/>
        <v>8.8191330343796712E-2</v>
      </c>
      <c r="E14" s="70">
        <v>283</v>
      </c>
      <c r="F14" s="64">
        <f t="shared" si="1"/>
        <v>0.21150971599402094</v>
      </c>
      <c r="G14" s="70">
        <v>937</v>
      </c>
      <c r="H14" s="64">
        <f t="shared" si="2"/>
        <v>0.70029895366218231</v>
      </c>
    </row>
    <row r="15" spans="1:8" x14ac:dyDescent="0.3">
      <c r="A15" s="71" t="s">
        <v>110</v>
      </c>
      <c r="B15" s="48">
        <v>1480</v>
      </c>
      <c r="C15" s="48">
        <v>125</v>
      </c>
      <c r="D15" s="49">
        <f t="shared" si="0"/>
        <v>8.4459459459459457E-2</v>
      </c>
      <c r="E15" s="48">
        <v>323</v>
      </c>
      <c r="F15" s="49">
        <f t="shared" si="1"/>
        <v>0.21824324324324323</v>
      </c>
      <c r="G15" s="48">
        <v>1032</v>
      </c>
      <c r="H15" s="49">
        <f t="shared" si="2"/>
        <v>0.69729729729729728</v>
      </c>
    </row>
    <row r="16" spans="1:8" x14ac:dyDescent="0.3">
      <c r="A16" s="69" t="s">
        <v>111</v>
      </c>
      <c r="B16" s="70">
        <v>618</v>
      </c>
      <c r="C16" s="70">
        <v>102</v>
      </c>
      <c r="D16" s="64">
        <f t="shared" si="0"/>
        <v>0.1650485436893204</v>
      </c>
      <c r="E16" s="70">
        <v>169</v>
      </c>
      <c r="F16" s="64">
        <f t="shared" si="1"/>
        <v>0.27346278317152106</v>
      </c>
      <c r="G16" s="70">
        <v>347</v>
      </c>
      <c r="H16" s="64">
        <f t="shared" si="2"/>
        <v>0.56148867313915862</v>
      </c>
    </row>
    <row r="17" spans="1:8" x14ac:dyDescent="0.3">
      <c r="A17" s="71" t="s">
        <v>112</v>
      </c>
      <c r="B17" s="48">
        <v>2087</v>
      </c>
      <c r="C17" s="48">
        <v>262</v>
      </c>
      <c r="D17" s="49">
        <f t="shared" si="0"/>
        <v>0.12553905126976522</v>
      </c>
      <c r="E17" s="48">
        <v>374</v>
      </c>
      <c r="F17" s="49">
        <f t="shared" si="1"/>
        <v>0.17920459990416868</v>
      </c>
      <c r="G17" s="48">
        <v>1451</v>
      </c>
      <c r="H17" s="49">
        <f t="shared" si="2"/>
        <v>0.69525634882606613</v>
      </c>
    </row>
    <row r="18" spans="1:8" x14ac:dyDescent="0.3">
      <c r="A18" s="69" t="s">
        <v>113</v>
      </c>
      <c r="B18" s="70">
        <v>595</v>
      </c>
      <c r="C18" s="70">
        <v>60</v>
      </c>
      <c r="D18" s="64">
        <f t="shared" si="0"/>
        <v>0.10084033613445378</v>
      </c>
      <c r="E18" s="70">
        <v>126</v>
      </c>
      <c r="F18" s="64">
        <f t="shared" si="1"/>
        <v>0.21176470588235294</v>
      </c>
      <c r="G18" s="70">
        <v>409</v>
      </c>
      <c r="H18" s="64">
        <f t="shared" si="2"/>
        <v>0.68739495798319328</v>
      </c>
    </row>
    <row r="19" spans="1:8" x14ac:dyDescent="0.3">
      <c r="A19" s="71" t="s">
        <v>114</v>
      </c>
      <c r="B19" s="48">
        <v>1566</v>
      </c>
      <c r="C19" s="48">
        <v>129</v>
      </c>
      <c r="D19" s="49">
        <f t="shared" si="0"/>
        <v>8.2375478927203066E-2</v>
      </c>
      <c r="E19" s="48">
        <v>370</v>
      </c>
      <c r="F19" s="49">
        <f t="shared" si="1"/>
        <v>0.23627075351213284</v>
      </c>
      <c r="G19" s="48">
        <v>1067</v>
      </c>
      <c r="H19" s="49">
        <f t="shared" si="2"/>
        <v>0.68135376756066413</v>
      </c>
    </row>
    <row r="20" spans="1:8" x14ac:dyDescent="0.3">
      <c r="A20" s="69" t="s">
        <v>115</v>
      </c>
      <c r="B20" s="70">
        <v>1478</v>
      </c>
      <c r="C20" s="70">
        <v>166</v>
      </c>
      <c r="D20" s="64">
        <f t="shared" si="0"/>
        <v>0.11231393775372124</v>
      </c>
      <c r="E20" s="70">
        <v>412</v>
      </c>
      <c r="F20" s="64">
        <f t="shared" si="1"/>
        <v>0.2787550744248985</v>
      </c>
      <c r="G20" s="70">
        <v>900</v>
      </c>
      <c r="H20" s="64">
        <f t="shared" si="2"/>
        <v>0.60893098782138022</v>
      </c>
    </row>
    <row r="21" spans="1:8" x14ac:dyDescent="0.3">
      <c r="A21" s="71" t="s">
        <v>116</v>
      </c>
      <c r="B21" s="48">
        <v>6057</v>
      </c>
      <c r="C21" s="48">
        <v>352</v>
      </c>
      <c r="D21" s="49">
        <f t="shared" si="0"/>
        <v>5.811457817401354E-2</v>
      </c>
      <c r="E21" s="48">
        <v>1223</v>
      </c>
      <c r="F21" s="49">
        <f t="shared" si="1"/>
        <v>0.20191513950800727</v>
      </c>
      <c r="G21" s="48">
        <v>4482</v>
      </c>
      <c r="H21" s="49">
        <f t="shared" si="2"/>
        <v>0.73997028231797923</v>
      </c>
    </row>
    <row r="22" spans="1:8" x14ac:dyDescent="0.3">
      <c r="A22" s="69" t="s">
        <v>117</v>
      </c>
      <c r="B22" s="70">
        <v>829</v>
      </c>
      <c r="C22" s="70">
        <v>116</v>
      </c>
      <c r="D22" s="64">
        <f t="shared" si="0"/>
        <v>0.13992762364294331</v>
      </c>
      <c r="E22" s="70">
        <v>246</v>
      </c>
      <c r="F22" s="64">
        <f t="shared" si="1"/>
        <v>0.29674306393244876</v>
      </c>
      <c r="G22" s="70">
        <v>467</v>
      </c>
      <c r="H22" s="64">
        <f t="shared" si="2"/>
        <v>0.56332931242460793</v>
      </c>
    </row>
    <row r="23" spans="1:8" x14ac:dyDescent="0.3">
      <c r="A23" s="71" t="s">
        <v>118</v>
      </c>
      <c r="B23" s="48">
        <v>1089</v>
      </c>
      <c r="C23" s="48">
        <v>93</v>
      </c>
      <c r="D23" s="49">
        <f t="shared" si="0"/>
        <v>8.5399449035812675E-2</v>
      </c>
      <c r="E23" s="48">
        <v>214</v>
      </c>
      <c r="F23" s="49">
        <f t="shared" si="1"/>
        <v>0.19651056014692378</v>
      </c>
      <c r="G23" s="48">
        <v>782</v>
      </c>
      <c r="H23" s="49">
        <f t="shared" si="2"/>
        <v>0.71808999081726355</v>
      </c>
    </row>
    <row r="24" spans="1:8" x14ac:dyDescent="0.3">
      <c r="A24" s="69" t="s">
        <v>119</v>
      </c>
      <c r="B24" s="70">
        <v>4811</v>
      </c>
      <c r="C24" s="70">
        <v>1122</v>
      </c>
      <c r="D24" s="64">
        <f t="shared" si="0"/>
        <v>0.2332155477031802</v>
      </c>
      <c r="E24" s="70">
        <v>1514</v>
      </c>
      <c r="F24" s="64">
        <f t="shared" si="1"/>
        <v>0.31469548950322179</v>
      </c>
      <c r="G24" s="70">
        <v>2175</v>
      </c>
      <c r="H24" s="64">
        <f t="shared" si="2"/>
        <v>0.452088962793598</v>
      </c>
    </row>
    <row r="25" spans="1:8" x14ac:dyDescent="0.3">
      <c r="A25" s="71" t="s">
        <v>120</v>
      </c>
      <c r="B25" s="48">
        <v>5758</v>
      </c>
      <c r="C25" s="48">
        <v>658</v>
      </c>
      <c r="D25" s="49">
        <f t="shared" si="0"/>
        <v>0.11427579020493227</v>
      </c>
      <c r="E25" s="48">
        <v>1434</v>
      </c>
      <c r="F25" s="49">
        <f t="shared" si="1"/>
        <v>0.2490448072247308</v>
      </c>
      <c r="G25" s="48">
        <v>3666</v>
      </c>
      <c r="H25" s="49">
        <f t="shared" si="2"/>
        <v>0.63667940257033695</v>
      </c>
    </row>
    <row r="26" spans="1:8" x14ac:dyDescent="0.3">
      <c r="A26" s="69" t="s">
        <v>121</v>
      </c>
      <c r="B26" s="70">
        <v>2812</v>
      </c>
      <c r="C26" s="70">
        <v>519</v>
      </c>
      <c r="D26" s="64">
        <f t="shared" si="0"/>
        <v>0.18456614509246089</v>
      </c>
      <c r="E26" s="70">
        <v>648</v>
      </c>
      <c r="F26" s="64">
        <f t="shared" si="1"/>
        <v>0.23044096728307253</v>
      </c>
      <c r="G26" s="70">
        <v>1645</v>
      </c>
      <c r="H26" s="64">
        <f t="shared" si="2"/>
        <v>0.58499288762446655</v>
      </c>
    </row>
    <row r="27" spans="1:8" x14ac:dyDescent="0.3">
      <c r="A27" s="71" t="s">
        <v>122</v>
      </c>
      <c r="B27" s="48">
        <v>835</v>
      </c>
      <c r="C27" s="48">
        <v>88</v>
      </c>
      <c r="D27" s="49">
        <f t="shared" si="0"/>
        <v>0.10538922155688622</v>
      </c>
      <c r="E27" s="48">
        <v>202</v>
      </c>
      <c r="F27" s="49">
        <f t="shared" si="1"/>
        <v>0.24191616766467067</v>
      </c>
      <c r="G27" s="48">
        <v>545</v>
      </c>
      <c r="H27" s="49">
        <f t="shared" si="2"/>
        <v>0.65269461077844315</v>
      </c>
    </row>
    <row r="28" spans="1:8" x14ac:dyDescent="0.3">
      <c r="A28" s="69" t="s">
        <v>123</v>
      </c>
      <c r="B28" s="70">
        <v>1663</v>
      </c>
      <c r="C28" s="70">
        <v>25</v>
      </c>
      <c r="D28" s="64">
        <f t="shared" si="0"/>
        <v>1.5033072760072159E-2</v>
      </c>
      <c r="E28" s="70">
        <v>254</v>
      </c>
      <c r="F28" s="64">
        <f t="shared" si="1"/>
        <v>0.15273601924233313</v>
      </c>
      <c r="G28" s="70">
        <v>1384</v>
      </c>
      <c r="H28" s="64">
        <f t="shared" si="2"/>
        <v>0.83223090799759469</v>
      </c>
    </row>
    <row r="29" spans="1:8" x14ac:dyDescent="0.3">
      <c r="A29" s="71" t="s">
        <v>124</v>
      </c>
      <c r="B29" s="48">
        <v>4059</v>
      </c>
      <c r="C29" s="48">
        <v>306</v>
      </c>
      <c r="D29" s="49">
        <f t="shared" si="0"/>
        <v>7.5388026607538808E-2</v>
      </c>
      <c r="E29" s="48">
        <v>1016</v>
      </c>
      <c r="F29" s="49">
        <f t="shared" si="1"/>
        <v>0.25030795762503077</v>
      </c>
      <c r="G29" s="48">
        <v>2737</v>
      </c>
      <c r="H29" s="49">
        <f t="shared" si="2"/>
        <v>0.67430401576743038</v>
      </c>
    </row>
    <row r="30" spans="1:8" x14ac:dyDescent="0.3">
      <c r="A30" s="69" t="s">
        <v>125</v>
      </c>
      <c r="B30" s="70">
        <v>4046</v>
      </c>
      <c r="C30" s="70">
        <v>124</v>
      </c>
      <c r="D30" s="64">
        <f t="shared" si="0"/>
        <v>3.064755313890262E-2</v>
      </c>
      <c r="E30" s="70">
        <v>869</v>
      </c>
      <c r="F30" s="64">
        <f t="shared" si="1"/>
        <v>0.2147800296589224</v>
      </c>
      <c r="G30" s="70">
        <v>3053</v>
      </c>
      <c r="H30" s="64">
        <f t="shared" si="2"/>
        <v>0.75457241720217494</v>
      </c>
    </row>
    <row r="31" spans="1:8" x14ac:dyDescent="0.3">
      <c r="A31" s="71" t="s">
        <v>126</v>
      </c>
      <c r="B31" s="48">
        <v>803</v>
      </c>
      <c r="C31" s="48">
        <v>86</v>
      </c>
      <c r="D31" s="49">
        <f t="shared" si="0"/>
        <v>0.10709838107098381</v>
      </c>
      <c r="E31" s="48">
        <v>244</v>
      </c>
      <c r="F31" s="49">
        <f t="shared" si="1"/>
        <v>0.30386052303860522</v>
      </c>
      <c r="G31" s="48">
        <v>473</v>
      </c>
      <c r="H31" s="49">
        <f t="shared" si="2"/>
        <v>0.58904109589041098</v>
      </c>
    </row>
    <row r="32" spans="1:8" x14ac:dyDescent="0.3">
      <c r="A32" s="69" t="s">
        <v>127</v>
      </c>
      <c r="B32" s="70">
        <v>1059</v>
      </c>
      <c r="C32" s="70">
        <v>113</v>
      </c>
      <c r="D32" s="64">
        <f t="shared" si="0"/>
        <v>0.10670443814919736</v>
      </c>
      <c r="E32" s="70">
        <v>244</v>
      </c>
      <c r="F32" s="64">
        <f t="shared" si="1"/>
        <v>0.23040604343720492</v>
      </c>
      <c r="G32" s="70">
        <v>702</v>
      </c>
      <c r="H32" s="64">
        <f t="shared" si="2"/>
        <v>0.66288951841359778</v>
      </c>
    </row>
    <row r="33" spans="1:8" x14ac:dyDescent="0.3">
      <c r="A33" s="71" t="s">
        <v>128</v>
      </c>
      <c r="B33" s="48">
        <v>686</v>
      </c>
      <c r="C33" s="48">
        <v>138</v>
      </c>
      <c r="D33" s="49">
        <f t="shared" si="0"/>
        <v>0.20116618075801748</v>
      </c>
      <c r="E33" s="48">
        <v>226</v>
      </c>
      <c r="F33" s="49">
        <f t="shared" si="1"/>
        <v>0.32944606413994171</v>
      </c>
      <c r="G33" s="48">
        <v>322</v>
      </c>
      <c r="H33" s="49">
        <f t="shared" si="2"/>
        <v>0.46938775510204084</v>
      </c>
    </row>
    <row r="34" spans="1:8" x14ac:dyDescent="0.3">
      <c r="A34" s="69" t="s">
        <v>129</v>
      </c>
      <c r="B34" s="70">
        <v>1191</v>
      </c>
      <c r="C34" s="70">
        <v>245</v>
      </c>
      <c r="D34" s="64">
        <f t="shared" si="0"/>
        <v>0.20570948782535683</v>
      </c>
      <c r="E34" s="70">
        <v>312</v>
      </c>
      <c r="F34" s="64">
        <f t="shared" si="1"/>
        <v>0.26196473551637278</v>
      </c>
      <c r="G34" s="70">
        <v>634</v>
      </c>
      <c r="H34" s="64">
        <f t="shared" si="2"/>
        <v>0.53232577665827041</v>
      </c>
    </row>
    <row r="35" spans="1:8" x14ac:dyDescent="0.3">
      <c r="A35" s="71" t="s">
        <v>130</v>
      </c>
      <c r="B35" s="48">
        <v>839</v>
      </c>
      <c r="C35" s="48">
        <v>115</v>
      </c>
      <c r="D35" s="49">
        <f t="shared" si="0"/>
        <v>0.13706793802145412</v>
      </c>
      <c r="E35" s="48">
        <v>228</v>
      </c>
      <c r="F35" s="49">
        <f t="shared" si="1"/>
        <v>0.27175208581644816</v>
      </c>
      <c r="G35" s="48">
        <v>496</v>
      </c>
      <c r="H35" s="49">
        <f t="shared" si="2"/>
        <v>0.59117997616209772</v>
      </c>
    </row>
    <row r="36" spans="1:8" s="15" customFormat="1" ht="15.6" x14ac:dyDescent="0.3">
      <c r="A36" s="72" t="s">
        <v>29</v>
      </c>
      <c r="B36" s="73">
        <f>SUM(B6:B35)</f>
        <v>63665</v>
      </c>
      <c r="C36" s="73">
        <f>SUM(C6:C35)</f>
        <v>9331</v>
      </c>
      <c r="D36" s="74">
        <f>C36/B36</f>
        <v>0.14656404617921936</v>
      </c>
      <c r="E36" s="73">
        <f>SUM(E6:E35)</f>
        <v>15916</v>
      </c>
      <c r="F36" s="74">
        <f t="shared" si="1"/>
        <v>0.24999607319563338</v>
      </c>
      <c r="G36" s="73">
        <f>SUM(G6:G35)</f>
        <v>38418</v>
      </c>
      <c r="H36" s="74">
        <f t="shared" si="2"/>
        <v>0.60343988062514731</v>
      </c>
    </row>
    <row r="37" spans="1:8" ht="9.9" customHeight="1" x14ac:dyDescent="0.3">
      <c r="A37" s="75"/>
      <c r="B37" s="75"/>
      <c r="C37" s="75"/>
      <c r="D37" s="76"/>
      <c r="E37" s="75"/>
      <c r="F37" s="76"/>
      <c r="G37" s="75"/>
      <c r="H37" s="77"/>
    </row>
    <row r="38" spans="1:8" x14ac:dyDescent="0.3">
      <c r="A38" s="78" t="s">
        <v>131</v>
      </c>
      <c r="B38" s="56">
        <v>714</v>
      </c>
      <c r="C38" s="56">
        <v>60</v>
      </c>
      <c r="D38" s="57">
        <f>C38/B38</f>
        <v>8.4033613445378158E-2</v>
      </c>
      <c r="E38" s="56">
        <v>178</v>
      </c>
      <c r="F38" s="57">
        <f>E38/B38</f>
        <v>0.24929971988795518</v>
      </c>
      <c r="G38" s="56">
        <v>476</v>
      </c>
      <c r="H38" s="57">
        <f>G38/B38</f>
        <v>0.66666666666666663</v>
      </c>
    </row>
    <row r="39" spans="1:8" x14ac:dyDescent="0.3">
      <c r="A39" s="71" t="s">
        <v>132</v>
      </c>
      <c r="B39" s="48">
        <v>2518</v>
      </c>
      <c r="C39" s="48">
        <v>684</v>
      </c>
      <c r="D39" s="49">
        <f t="shared" ref="D39:D78" si="3">C39/B39</f>
        <v>0.27164416203335978</v>
      </c>
      <c r="E39" s="48">
        <v>898</v>
      </c>
      <c r="F39" s="49">
        <f t="shared" ref="F39:F54" si="4">E39/B39</f>
        <v>0.35663224781572678</v>
      </c>
      <c r="G39" s="48">
        <v>936</v>
      </c>
      <c r="H39" s="49">
        <f t="shared" ref="H39:H54" si="5">G39/B39</f>
        <v>0.37172359015091344</v>
      </c>
    </row>
    <row r="40" spans="1:8" x14ac:dyDescent="0.3">
      <c r="A40" s="78" t="s">
        <v>133</v>
      </c>
      <c r="B40" s="56">
        <v>2562</v>
      </c>
      <c r="C40" s="56">
        <v>350</v>
      </c>
      <c r="D40" s="57">
        <f t="shared" si="3"/>
        <v>0.13661202185792351</v>
      </c>
      <c r="E40" s="56">
        <v>643</v>
      </c>
      <c r="F40" s="57">
        <f t="shared" si="4"/>
        <v>0.25097580015612803</v>
      </c>
      <c r="G40" s="56">
        <v>1569</v>
      </c>
      <c r="H40" s="57">
        <f t="shared" si="5"/>
        <v>0.61241217798594849</v>
      </c>
    </row>
    <row r="41" spans="1:8" x14ac:dyDescent="0.3">
      <c r="A41" s="71" t="s">
        <v>134</v>
      </c>
      <c r="B41" s="48">
        <v>964</v>
      </c>
      <c r="C41" s="48">
        <v>60</v>
      </c>
      <c r="D41" s="49">
        <f t="shared" si="3"/>
        <v>6.2240663900414939E-2</v>
      </c>
      <c r="E41" s="48">
        <v>215</v>
      </c>
      <c r="F41" s="49">
        <f t="shared" si="4"/>
        <v>0.22302904564315354</v>
      </c>
      <c r="G41" s="48">
        <v>689</v>
      </c>
      <c r="H41" s="49">
        <f t="shared" si="5"/>
        <v>0.71473029045643155</v>
      </c>
    </row>
    <row r="42" spans="1:8" x14ac:dyDescent="0.3">
      <c r="A42" s="78" t="s">
        <v>135</v>
      </c>
      <c r="B42" s="56">
        <v>1319</v>
      </c>
      <c r="C42" s="56">
        <v>305</v>
      </c>
      <c r="D42" s="57">
        <f t="shared" si="3"/>
        <v>0.23123578468536771</v>
      </c>
      <c r="E42" s="56">
        <v>365</v>
      </c>
      <c r="F42" s="57">
        <f t="shared" si="4"/>
        <v>0.2767247915087187</v>
      </c>
      <c r="G42" s="56">
        <v>649</v>
      </c>
      <c r="H42" s="57">
        <f t="shared" si="5"/>
        <v>0.49203942380591359</v>
      </c>
    </row>
    <row r="43" spans="1:8" x14ac:dyDescent="0.3">
      <c r="A43" s="71" t="s">
        <v>136</v>
      </c>
      <c r="B43" s="48">
        <v>998</v>
      </c>
      <c r="C43" s="48">
        <v>131</v>
      </c>
      <c r="D43" s="49">
        <f t="shared" si="3"/>
        <v>0.13126252505010019</v>
      </c>
      <c r="E43" s="48">
        <v>233</v>
      </c>
      <c r="F43" s="49">
        <f t="shared" si="4"/>
        <v>0.23346693386773548</v>
      </c>
      <c r="G43" s="48">
        <v>634</v>
      </c>
      <c r="H43" s="49">
        <f t="shared" si="5"/>
        <v>0.6352705410821643</v>
      </c>
    </row>
    <row r="44" spans="1:8" x14ac:dyDescent="0.3">
      <c r="A44" s="78" t="s">
        <v>137</v>
      </c>
      <c r="B44" s="56">
        <v>1145</v>
      </c>
      <c r="C44" s="56">
        <v>130</v>
      </c>
      <c r="D44" s="57">
        <f t="shared" si="3"/>
        <v>0.11353711790393013</v>
      </c>
      <c r="E44" s="56">
        <v>314</v>
      </c>
      <c r="F44" s="57">
        <f t="shared" si="4"/>
        <v>0.27423580786026203</v>
      </c>
      <c r="G44" s="56">
        <v>701</v>
      </c>
      <c r="H44" s="57">
        <f t="shared" si="5"/>
        <v>0.61222707423580791</v>
      </c>
    </row>
    <row r="45" spans="1:8" x14ac:dyDescent="0.3">
      <c r="A45" s="71" t="s">
        <v>138</v>
      </c>
      <c r="B45" s="48">
        <v>1500</v>
      </c>
      <c r="C45" s="48">
        <v>102</v>
      </c>
      <c r="D45" s="49">
        <f t="shared" si="3"/>
        <v>6.8000000000000005E-2</v>
      </c>
      <c r="E45" s="48">
        <v>248</v>
      </c>
      <c r="F45" s="49">
        <f t="shared" si="4"/>
        <v>0.16533333333333333</v>
      </c>
      <c r="G45" s="48">
        <v>1150</v>
      </c>
      <c r="H45" s="49">
        <f t="shared" si="5"/>
        <v>0.76666666666666672</v>
      </c>
    </row>
    <row r="46" spans="1:8" x14ac:dyDescent="0.3">
      <c r="A46" s="78" t="s">
        <v>139</v>
      </c>
      <c r="B46" s="56">
        <v>646</v>
      </c>
      <c r="C46" s="56">
        <v>86</v>
      </c>
      <c r="D46" s="57">
        <f t="shared" si="3"/>
        <v>0.13312693498452013</v>
      </c>
      <c r="E46" s="56">
        <v>152</v>
      </c>
      <c r="F46" s="57">
        <f t="shared" si="4"/>
        <v>0.23529411764705882</v>
      </c>
      <c r="G46" s="56">
        <v>408</v>
      </c>
      <c r="H46" s="57">
        <f t="shared" si="5"/>
        <v>0.63157894736842102</v>
      </c>
    </row>
    <row r="47" spans="1:8" x14ac:dyDescent="0.3">
      <c r="A47" s="71" t="s">
        <v>140</v>
      </c>
      <c r="B47" s="48">
        <v>2660</v>
      </c>
      <c r="C47" s="48">
        <v>178</v>
      </c>
      <c r="D47" s="49">
        <f t="shared" si="3"/>
        <v>6.6917293233082709E-2</v>
      </c>
      <c r="E47" s="48">
        <v>682</v>
      </c>
      <c r="F47" s="49">
        <f t="shared" si="4"/>
        <v>0.256390977443609</v>
      </c>
      <c r="G47" s="48">
        <v>1800</v>
      </c>
      <c r="H47" s="49">
        <f t="shared" si="5"/>
        <v>0.67669172932330823</v>
      </c>
    </row>
    <row r="48" spans="1:8" x14ac:dyDescent="0.3">
      <c r="A48" s="78" t="s">
        <v>141</v>
      </c>
      <c r="B48" s="56">
        <v>751</v>
      </c>
      <c r="C48" s="56">
        <v>69</v>
      </c>
      <c r="D48" s="57">
        <f t="shared" si="3"/>
        <v>9.1877496671105188E-2</v>
      </c>
      <c r="E48" s="56">
        <v>161</v>
      </c>
      <c r="F48" s="57">
        <f t="shared" si="4"/>
        <v>0.21438082556591212</v>
      </c>
      <c r="G48" s="56">
        <v>521</v>
      </c>
      <c r="H48" s="57">
        <f t="shared" si="5"/>
        <v>0.69374167776298268</v>
      </c>
    </row>
    <row r="49" spans="1:8" x14ac:dyDescent="0.3">
      <c r="A49" s="71" t="s">
        <v>142</v>
      </c>
      <c r="B49" s="48">
        <v>881</v>
      </c>
      <c r="C49" s="48">
        <v>47</v>
      </c>
      <c r="D49" s="49">
        <f t="shared" si="3"/>
        <v>5.3348467650397274E-2</v>
      </c>
      <c r="E49" s="48">
        <v>300</v>
      </c>
      <c r="F49" s="49">
        <f t="shared" si="4"/>
        <v>0.34052213393870601</v>
      </c>
      <c r="G49" s="48">
        <v>534</v>
      </c>
      <c r="H49" s="49">
        <f t="shared" si="5"/>
        <v>0.60612939841089675</v>
      </c>
    </row>
    <row r="50" spans="1:8" x14ac:dyDescent="0.3">
      <c r="A50" s="78" t="s">
        <v>143</v>
      </c>
      <c r="B50" s="56">
        <v>1510</v>
      </c>
      <c r="C50" s="56">
        <v>66</v>
      </c>
      <c r="D50" s="57">
        <f t="shared" si="3"/>
        <v>4.3708609271523181E-2</v>
      </c>
      <c r="E50" s="56">
        <v>312</v>
      </c>
      <c r="F50" s="57">
        <f t="shared" si="4"/>
        <v>0.20662251655629138</v>
      </c>
      <c r="G50" s="56">
        <v>1132</v>
      </c>
      <c r="H50" s="57">
        <f t="shared" si="5"/>
        <v>0.74966887417218542</v>
      </c>
    </row>
    <row r="51" spans="1:8" x14ac:dyDescent="0.3">
      <c r="A51" s="71" t="s">
        <v>144</v>
      </c>
      <c r="B51" s="48">
        <v>1395</v>
      </c>
      <c r="C51" s="48">
        <v>53</v>
      </c>
      <c r="D51" s="49">
        <f t="shared" si="3"/>
        <v>3.7992831541218637E-2</v>
      </c>
      <c r="E51" s="48">
        <v>366</v>
      </c>
      <c r="F51" s="49">
        <f t="shared" si="4"/>
        <v>0.26236559139784948</v>
      </c>
      <c r="G51" s="48">
        <v>976</v>
      </c>
      <c r="H51" s="49">
        <f t="shared" si="5"/>
        <v>0.69964157706093189</v>
      </c>
    </row>
    <row r="52" spans="1:8" x14ac:dyDescent="0.3">
      <c r="A52" s="78" t="s">
        <v>145</v>
      </c>
      <c r="B52" s="56">
        <v>410</v>
      </c>
      <c r="C52" s="56">
        <v>28</v>
      </c>
      <c r="D52" s="57">
        <f t="shared" si="3"/>
        <v>6.8292682926829273E-2</v>
      </c>
      <c r="E52" s="56">
        <v>103</v>
      </c>
      <c r="F52" s="57">
        <f t="shared" si="4"/>
        <v>0.25121951219512195</v>
      </c>
      <c r="G52" s="56">
        <v>279</v>
      </c>
      <c r="H52" s="57">
        <f t="shared" si="5"/>
        <v>0.68048780487804883</v>
      </c>
    </row>
    <row r="53" spans="1:8" x14ac:dyDescent="0.3">
      <c r="A53" s="71" t="s">
        <v>146</v>
      </c>
      <c r="B53" s="48">
        <v>1046</v>
      </c>
      <c r="C53" s="48">
        <v>48</v>
      </c>
      <c r="D53" s="49">
        <f t="shared" si="3"/>
        <v>4.5889101338432124E-2</v>
      </c>
      <c r="E53" s="48">
        <v>320</v>
      </c>
      <c r="F53" s="49">
        <f t="shared" si="4"/>
        <v>0.30592734225621415</v>
      </c>
      <c r="G53" s="48">
        <v>678</v>
      </c>
      <c r="H53" s="49">
        <f t="shared" si="5"/>
        <v>0.64818355640535374</v>
      </c>
    </row>
    <row r="54" spans="1:8" s="15" customFormat="1" ht="15.6" x14ac:dyDescent="0.3">
      <c r="A54" s="79" t="s">
        <v>35</v>
      </c>
      <c r="B54" s="54">
        <f>SUM(B38:B53)</f>
        <v>21019</v>
      </c>
      <c r="C54" s="54">
        <f>SUM(C38:C53)</f>
        <v>2397</v>
      </c>
      <c r="D54" s="55">
        <f t="shared" si="3"/>
        <v>0.11403967838622199</v>
      </c>
      <c r="E54" s="54">
        <f>SUM(E38:E53)</f>
        <v>5490</v>
      </c>
      <c r="F54" s="55">
        <f t="shared" si="4"/>
        <v>0.26119225462676626</v>
      </c>
      <c r="G54" s="54">
        <f>SUM(G38:G53)</f>
        <v>13132</v>
      </c>
      <c r="H54" s="55">
        <f t="shared" si="5"/>
        <v>0.62476806698701171</v>
      </c>
    </row>
    <row r="55" spans="1:8" ht="9.9" customHeight="1" x14ac:dyDescent="0.3">
      <c r="A55" s="75"/>
      <c r="B55" s="75"/>
      <c r="C55" s="75"/>
      <c r="D55" s="75"/>
      <c r="E55" s="75"/>
      <c r="F55" s="76"/>
      <c r="G55" s="75"/>
      <c r="H55" s="77"/>
    </row>
    <row r="56" spans="1:8" x14ac:dyDescent="0.3">
      <c r="A56" s="80" t="s">
        <v>147</v>
      </c>
      <c r="B56" s="60">
        <v>1759</v>
      </c>
      <c r="C56" s="60">
        <v>142</v>
      </c>
      <c r="D56" s="61">
        <f t="shared" si="3"/>
        <v>8.0727686185332576E-2</v>
      </c>
      <c r="E56" s="60">
        <v>178</v>
      </c>
      <c r="F56" s="61">
        <f>E56/B56</f>
        <v>0.10119386014781126</v>
      </c>
      <c r="G56" s="60">
        <v>1439</v>
      </c>
      <c r="H56" s="61">
        <f>G56/B56</f>
        <v>0.81807845366685616</v>
      </c>
    </row>
    <row r="57" spans="1:8" x14ac:dyDescent="0.3">
      <c r="A57" s="71" t="s">
        <v>148</v>
      </c>
      <c r="B57" s="48">
        <v>4514</v>
      </c>
      <c r="C57" s="48">
        <v>373</v>
      </c>
      <c r="D57" s="49">
        <f t="shared" si="3"/>
        <v>8.2631812140008865E-2</v>
      </c>
      <c r="E57" s="48">
        <v>733</v>
      </c>
      <c r="F57" s="49">
        <f t="shared" ref="F57:F78" si="6">E57/B57</f>
        <v>0.16238369517058041</v>
      </c>
      <c r="G57" s="48">
        <v>3408</v>
      </c>
      <c r="H57" s="49">
        <f t="shared" ref="H57:H78" si="7">G57/B57</f>
        <v>0.7549844926894107</v>
      </c>
    </row>
    <row r="58" spans="1:8" x14ac:dyDescent="0.3">
      <c r="A58" s="80" t="s">
        <v>149</v>
      </c>
      <c r="B58" s="60">
        <v>771</v>
      </c>
      <c r="C58" s="60">
        <v>128</v>
      </c>
      <c r="D58" s="61">
        <f t="shared" si="3"/>
        <v>0.16601815823605706</v>
      </c>
      <c r="E58" s="60">
        <v>168</v>
      </c>
      <c r="F58" s="61">
        <f t="shared" si="6"/>
        <v>0.21789883268482491</v>
      </c>
      <c r="G58" s="60">
        <v>475</v>
      </c>
      <c r="H58" s="61">
        <f t="shared" si="7"/>
        <v>0.61608300907911806</v>
      </c>
    </row>
    <row r="59" spans="1:8" x14ac:dyDescent="0.3">
      <c r="A59" s="71" t="s">
        <v>150</v>
      </c>
      <c r="B59" s="48">
        <v>682</v>
      </c>
      <c r="C59" s="48">
        <v>153</v>
      </c>
      <c r="D59" s="49">
        <f t="shared" si="3"/>
        <v>0.22434017595307917</v>
      </c>
      <c r="E59" s="48">
        <v>201</v>
      </c>
      <c r="F59" s="49">
        <f t="shared" si="6"/>
        <v>0.29472140762463345</v>
      </c>
      <c r="G59" s="48">
        <v>328</v>
      </c>
      <c r="H59" s="49">
        <f t="shared" si="7"/>
        <v>0.48093841642228741</v>
      </c>
    </row>
    <row r="60" spans="1:8" x14ac:dyDescent="0.3">
      <c r="A60" s="80" t="s">
        <v>151</v>
      </c>
      <c r="B60" s="60">
        <v>768</v>
      </c>
      <c r="C60" s="60">
        <v>174</v>
      </c>
      <c r="D60" s="61">
        <f t="shared" si="3"/>
        <v>0.2265625</v>
      </c>
      <c r="E60" s="60">
        <v>140</v>
      </c>
      <c r="F60" s="61">
        <f t="shared" si="6"/>
        <v>0.18229166666666666</v>
      </c>
      <c r="G60" s="60">
        <v>454</v>
      </c>
      <c r="H60" s="61">
        <f t="shared" si="7"/>
        <v>0.59114583333333337</v>
      </c>
    </row>
    <row r="61" spans="1:8" x14ac:dyDescent="0.3">
      <c r="A61" s="71" t="s">
        <v>152</v>
      </c>
      <c r="B61" s="48">
        <v>1371</v>
      </c>
      <c r="C61" s="48">
        <v>134</v>
      </c>
      <c r="D61" s="49">
        <f t="shared" si="3"/>
        <v>9.7738876732312185E-2</v>
      </c>
      <c r="E61" s="48">
        <v>526</v>
      </c>
      <c r="F61" s="49">
        <f t="shared" si="6"/>
        <v>0.38366156090444931</v>
      </c>
      <c r="G61" s="48">
        <v>711</v>
      </c>
      <c r="H61" s="49">
        <f t="shared" si="7"/>
        <v>0.51859956236323856</v>
      </c>
    </row>
    <row r="62" spans="1:8" x14ac:dyDescent="0.3">
      <c r="A62" s="80" t="s">
        <v>153</v>
      </c>
      <c r="B62" s="60">
        <v>919</v>
      </c>
      <c r="C62" s="60">
        <v>168</v>
      </c>
      <c r="D62" s="61">
        <f t="shared" si="3"/>
        <v>0.18280739934711643</v>
      </c>
      <c r="E62" s="60">
        <v>240</v>
      </c>
      <c r="F62" s="61">
        <f t="shared" si="6"/>
        <v>0.26115342763873778</v>
      </c>
      <c r="G62" s="60">
        <v>511</v>
      </c>
      <c r="H62" s="61">
        <f t="shared" si="7"/>
        <v>0.55603917301414585</v>
      </c>
    </row>
    <row r="63" spans="1:8" x14ac:dyDescent="0.3">
      <c r="A63" s="71" t="s">
        <v>154</v>
      </c>
      <c r="B63" s="48">
        <v>1149</v>
      </c>
      <c r="C63" s="48">
        <v>285</v>
      </c>
      <c r="D63" s="49">
        <f t="shared" si="3"/>
        <v>0.24804177545691905</v>
      </c>
      <c r="E63" s="48">
        <v>398</v>
      </c>
      <c r="F63" s="49">
        <f t="shared" si="6"/>
        <v>0.34638816362053959</v>
      </c>
      <c r="G63" s="48">
        <v>466</v>
      </c>
      <c r="H63" s="49">
        <f t="shared" si="7"/>
        <v>0.40557006092254133</v>
      </c>
    </row>
    <row r="64" spans="1:8" x14ac:dyDescent="0.3">
      <c r="A64" s="80" t="s">
        <v>155</v>
      </c>
      <c r="B64" s="60">
        <v>1531</v>
      </c>
      <c r="C64" s="60">
        <v>278</v>
      </c>
      <c r="D64" s="61">
        <f t="shared" si="3"/>
        <v>0.18158066623122143</v>
      </c>
      <c r="E64" s="60">
        <v>409</v>
      </c>
      <c r="F64" s="61">
        <f t="shared" si="6"/>
        <v>0.26714565643370347</v>
      </c>
      <c r="G64" s="60">
        <v>844</v>
      </c>
      <c r="H64" s="61">
        <f t="shared" si="7"/>
        <v>0.55127367733507515</v>
      </c>
    </row>
    <row r="65" spans="1:8" x14ac:dyDescent="0.3">
      <c r="A65" s="71" t="s">
        <v>156</v>
      </c>
      <c r="B65" s="48">
        <v>1408</v>
      </c>
      <c r="C65" s="48">
        <v>211</v>
      </c>
      <c r="D65" s="49">
        <f t="shared" si="3"/>
        <v>0.14985795454545456</v>
      </c>
      <c r="E65" s="48">
        <v>398</v>
      </c>
      <c r="F65" s="49">
        <f t="shared" si="6"/>
        <v>0.28267045454545453</v>
      </c>
      <c r="G65" s="48">
        <v>799</v>
      </c>
      <c r="H65" s="49">
        <f t="shared" si="7"/>
        <v>0.56747159090909094</v>
      </c>
    </row>
    <row r="66" spans="1:8" x14ac:dyDescent="0.3">
      <c r="A66" s="80" t="s">
        <v>157</v>
      </c>
      <c r="B66" s="60">
        <v>330</v>
      </c>
      <c r="C66" s="60">
        <v>30</v>
      </c>
      <c r="D66" s="61">
        <f t="shared" si="3"/>
        <v>9.0909090909090912E-2</v>
      </c>
      <c r="E66" s="60">
        <v>113</v>
      </c>
      <c r="F66" s="61">
        <f t="shared" si="6"/>
        <v>0.34242424242424241</v>
      </c>
      <c r="G66" s="60">
        <v>187</v>
      </c>
      <c r="H66" s="61">
        <f t="shared" si="7"/>
        <v>0.56666666666666665</v>
      </c>
    </row>
    <row r="67" spans="1:8" x14ac:dyDescent="0.3">
      <c r="A67" s="71" t="s">
        <v>158</v>
      </c>
      <c r="B67" s="48">
        <v>498</v>
      </c>
      <c r="C67" s="48">
        <v>31</v>
      </c>
      <c r="D67" s="49">
        <f t="shared" si="3"/>
        <v>6.224899598393574E-2</v>
      </c>
      <c r="E67" s="48">
        <v>134</v>
      </c>
      <c r="F67" s="49">
        <f t="shared" si="6"/>
        <v>0.26907630522088355</v>
      </c>
      <c r="G67" s="48">
        <v>333</v>
      </c>
      <c r="H67" s="49">
        <f t="shared" si="7"/>
        <v>0.66867469879518071</v>
      </c>
    </row>
    <row r="68" spans="1:8" x14ac:dyDescent="0.3">
      <c r="A68" s="80" t="s">
        <v>159</v>
      </c>
      <c r="B68" s="60">
        <v>893</v>
      </c>
      <c r="C68" s="60">
        <v>235</v>
      </c>
      <c r="D68" s="61">
        <f t="shared" si="3"/>
        <v>0.26315789473684209</v>
      </c>
      <c r="E68" s="60">
        <v>277</v>
      </c>
      <c r="F68" s="61">
        <f t="shared" si="6"/>
        <v>0.31019036954087348</v>
      </c>
      <c r="G68" s="60">
        <v>381</v>
      </c>
      <c r="H68" s="61">
        <f t="shared" si="7"/>
        <v>0.42665173572228443</v>
      </c>
    </row>
    <row r="69" spans="1:8" x14ac:dyDescent="0.3">
      <c r="A69" s="71" t="s">
        <v>160</v>
      </c>
      <c r="B69" s="48">
        <v>1105</v>
      </c>
      <c r="C69" s="48">
        <v>164</v>
      </c>
      <c r="D69" s="49">
        <f t="shared" si="3"/>
        <v>0.14841628959276018</v>
      </c>
      <c r="E69" s="48">
        <v>269</v>
      </c>
      <c r="F69" s="49">
        <f t="shared" si="6"/>
        <v>0.24343891402714932</v>
      </c>
      <c r="G69" s="48">
        <v>672</v>
      </c>
      <c r="H69" s="49">
        <f t="shared" si="7"/>
        <v>0.60814479638009045</v>
      </c>
    </row>
    <row r="70" spans="1:8" x14ac:dyDescent="0.3">
      <c r="A70" s="80" t="s">
        <v>161</v>
      </c>
      <c r="B70" s="60">
        <v>932</v>
      </c>
      <c r="C70" s="60">
        <v>94</v>
      </c>
      <c r="D70" s="61">
        <f t="shared" si="3"/>
        <v>0.10085836909871244</v>
      </c>
      <c r="E70" s="60">
        <v>211</v>
      </c>
      <c r="F70" s="61">
        <f t="shared" si="6"/>
        <v>0.22639484978540772</v>
      </c>
      <c r="G70" s="60">
        <v>627</v>
      </c>
      <c r="H70" s="61">
        <f t="shared" si="7"/>
        <v>0.67274678111587982</v>
      </c>
    </row>
    <row r="71" spans="1:8" x14ac:dyDescent="0.3">
      <c r="A71" s="71" t="s">
        <v>162</v>
      </c>
      <c r="B71" s="48">
        <v>1145</v>
      </c>
      <c r="C71" s="48">
        <v>151</v>
      </c>
      <c r="D71" s="49">
        <f t="shared" si="3"/>
        <v>0.13187772925764193</v>
      </c>
      <c r="E71" s="48">
        <v>247</v>
      </c>
      <c r="F71" s="49">
        <f t="shared" si="6"/>
        <v>0.21572052401746725</v>
      </c>
      <c r="G71" s="48">
        <v>747</v>
      </c>
      <c r="H71" s="49">
        <f t="shared" si="7"/>
        <v>0.65240174672489082</v>
      </c>
    </row>
    <row r="72" spans="1:8" x14ac:dyDescent="0.3">
      <c r="A72" s="80" t="s">
        <v>163</v>
      </c>
      <c r="B72" s="60">
        <v>2805</v>
      </c>
      <c r="C72" s="60">
        <v>323</v>
      </c>
      <c r="D72" s="61">
        <f t="shared" si="3"/>
        <v>0.11515151515151516</v>
      </c>
      <c r="E72" s="60">
        <v>705</v>
      </c>
      <c r="F72" s="61">
        <f t="shared" si="6"/>
        <v>0.25133689839572193</v>
      </c>
      <c r="G72" s="60">
        <v>1777</v>
      </c>
      <c r="H72" s="61">
        <f t="shared" si="7"/>
        <v>0.63351158645276295</v>
      </c>
    </row>
    <row r="73" spans="1:8" x14ac:dyDescent="0.3">
      <c r="A73" s="71" t="s">
        <v>164</v>
      </c>
      <c r="B73" s="48">
        <v>1093</v>
      </c>
      <c r="C73" s="48">
        <v>106</v>
      </c>
      <c r="D73" s="49">
        <f t="shared" si="3"/>
        <v>9.6980786825251603E-2</v>
      </c>
      <c r="E73" s="48">
        <v>203</v>
      </c>
      <c r="F73" s="49">
        <f t="shared" si="6"/>
        <v>0.18572735590118938</v>
      </c>
      <c r="G73" s="48">
        <v>784</v>
      </c>
      <c r="H73" s="49">
        <f t="shared" si="7"/>
        <v>0.71729185727355904</v>
      </c>
    </row>
    <row r="74" spans="1:8" x14ac:dyDescent="0.3">
      <c r="A74" s="80" t="s">
        <v>143</v>
      </c>
      <c r="B74" s="60">
        <v>967</v>
      </c>
      <c r="C74" s="60">
        <v>67</v>
      </c>
      <c r="D74" s="61">
        <f t="shared" si="3"/>
        <v>6.9286452947259561E-2</v>
      </c>
      <c r="E74" s="60">
        <v>184</v>
      </c>
      <c r="F74" s="61">
        <f t="shared" si="6"/>
        <v>0.19027921406411583</v>
      </c>
      <c r="G74" s="60">
        <v>716</v>
      </c>
      <c r="H74" s="61">
        <f t="shared" si="7"/>
        <v>0.7404343329886246</v>
      </c>
    </row>
    <row r="75" spans="1:8" x14ac:dyDescent="0.3">
      <c r="A75" s="71" t="s">
        <v>165</v>
      </c>
      <c r="B75" s="48">
        <v>2168</v>
      </c>
      <c r="C75" s="48">
        <v>261</v>
      </c>
      <c r="D75" s="49">
        <f t="shared" si="3"/>
        <v>0.12038745387453874</v>
      </c>
      <c r="E75" s="48">
        <v>530</v>
      </c>
      <c r="F75" s="49">
        <f t="shared" si="6"/>
        <v>0.24446494464944649</v>
      </c>
      <c r="G75" s="48">
        <v>1377</v>
      </c>
      <c r="H75" s="49">
        <f t="shared" si="7"/>
        <v>0.63514760147601479</v>
      </c>
    </row>
    <row r="76" spans="1:8" x14ac:dyDescent="0.3">
      <c r="A76" s="80" t="s">
        <v>166</v>
      </c>
      <c r="B76" s="60">
        <v>1554</v>
      </c>
      <c r="C76" s="60">
        <v>232</v>
      </c>
      <c r="D76" s="61">
        <f t="shared" si="3"/>
        <v>0.14929214929214929</v>
      </c>
      <c r="E76" s="60">
        <v>429</v>
      </c>
      <c r="F76" s="61">
        <f t="shared" si="6"/>
        <v>0.27606177606177607</v>
      </c>
      <c r="G76" s="60">
        <v>893</v>
      </c>
      <c r="H76" s="61">
        <f t="shared" si="7"/>
        <v>0.57464607464607464</v>
      </c>
    </row>
    <row r="77" spans="1:8" x14ac:dyDescent="0.3">
      <c r="A77" s="71" t="s">
        <v>167</v>
      </c>
      <c r="B77" s="48">
        <v>1049</v>
      </c>
      <c r="C77" s="48">
        <v>71</v>
      </c>
      <c r="D77" s="49">
        <f t="shared" si="3"/>
        <v>6.7683508102955189E-2</v>
      </c>
      <c r="E77" s="48">
        <v>275</v>
      </c>
      <c r="F77" s="49">
        <f t="shared" si="6"/>
        <v>0.26215443279313633</v>
      </c>
      <c r="G77" s="48">
        <v>703</v>
      </c>
      <c r="H77" s="49">
        <f t="shared" si="7"/>
        <v>0.67016205910390847</v>
      </c>
    </row>
    <row r="78" spans="1:8" s="15" customFormat="1" ht="15.6" x14ac:dyDescent="0.3">
      <c r="A78" s="27" t="s">
        <v>48</v>
      </c>
      <c r="B78" s="58">
        <f>SUM(B56:B77)</f>
        <v>29411</v>
      </c>
      <c r="C78" s="58">
        <f>SUM(C56:C77)</f>
        <v>3811</v>
      </c>
      <c r="D78" s="59">
        <f t="shared" si="3"/>
        <v>0.12957736901159431</v>
      </c>
      <c r="E78" s="58">
        <f>SUM(E56:E77)</f>
        <v>6968</v>
      </c>
      <c r="F78" s="59">
        <f t="shared" si="6"/>
        <v>0.23691815987215667</v>
      </c>
      <c r="G78" s="58">
        <f>SUM(G56:G77)</f>
        <v>18632</v>
      </c>
      <c r="H78" s="59">
        <f t="shared" si="7"/>
        <v>0.63350447111624897</v>
      </c>
    </row>
    <row r="79" spans="1:8" ht="9.9" customHeight="1" x14ac:dyDescent="0.3">
      <c r="A79" s="75"/>
      <c r="B79" s="75"/>
      <c r="C79" s="75"/>
      <c r="D79" s="75"/>
      <c r="E79" s="75"/>
      <c r="F79" s="76"/>
      <c r="G79" s="75"/>
      <c r="H79" s="77"/>
    </row>
    <row r="80" spans="1:8" s="34" customFormat="1" ht="18" x14ac:dyDescent="0.35">
      <c r="A80" s="30" t="s">
        <v>49</v>
      </c>
      <c r="B80" s="137">
        <f>B36+B54+B78</f>
        <v>114095</v>
      </c>
      <c r="C80" s="137">
        <f t="shared" ref="C80:G80" si="8">C36+C54+C78</f>
        <v>15539</v>
      </c>
      <c r="D80" s="31">
        <f>C80/B80</f>
        <v>0.13619352294140846</v>
      </c>
      <c r="E80" s="137">
        <f t="shared" si="8"/>
        <v>28374</v>
      </c>
      <c r="F80" s="31">
        <f>E80/B80</f>
        <v>0.24868749726105438</v>
      </c>
      <c r="G80" s="137">
        <f t="shared" si="8"/>
        <v>70182</v>
      </c>
      <c r="H80" s="31">
        <f>G80/B80</f>
        <v>0.61511897979753716</v>
      </c>
    </row>
    <row r="82" spans="1:1" x14ac:dyDescent="0.3">
      <c r="A82" s="5" t="s">
        <v>168</v>
      </c>
    </row>
  </sheetData>
  <mergeCells count="1">
    <mergeCell ref="B4:H4"/>
  </mergeCells>
  <pageMargins left="0.7" right="0.7" top="0.75" bottom="0.75" header="0.3" footer="0.3"/>
  <ignoredErrors>
    <ignoredError sqref="D36 F36 D54 F54 D78 F78 D80 F80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95D57-B198-4D1B-A6AE-717EAB5B1775}">
  <dimension ref="A1:I33"/>
  <sheetViews>
    <sheetView workbookViewId="0">
      <selection activeCell="P23" sqref="P23"/>
    </sheetView>
  </sheetViews>
  <sheetFormatPr defaultRowHeight="14.4" x14ac:dyDescent="0.3"/>
  <cols>
    <col min="1" max="1" width="12" style="112" customWidth="1"/>
    <col min="2" max="2" width="15.44140625" bestFit="1" customWidth="1"/>
    <col min="3" max="3" width="18.109375" bestFit="1" customWidth="1"/>
    <col min="4" max="4" width="8.6640625" bestFit="1" customWidth="1"/>
    <col min="5" max="5" width="11" style="81" bestFit="1" customWidth="1"/>
    <col min="6" max="6" width="6.33203125" bestFit="1" customWidth="1"/>
    <col min="7" max="7" width="9.109375" style="81"/>
    <col min="8" max="8" width="13.33203125" bestFit="1" customWidth="1"/>
    <col min="9" max="9" width="15.5546875" style="81" bestFit="1" customWidth="1"/>
  </cols>
  <sheetData>
    <row r="1" spans="1:9" ht="21" x14ac:dyDescent="0.4">
      <c r="A1" s="1" t="s">
        <v>92</v>
      </c>
    </row>
    <row r="2" spans="1:9" x14ac:dyDescent="0.3">
      <c r="A2" s="43">
        <v>2019</v>
      </c>
    </row>
    <row r="3" spans="1:9" x14ac:dyDescent="0.3">
      <c r="A3" t="s">
        <v>93</v>
      </c>
    </row>
    <row r="4" spans="1:9" x14ac:dyDescent="0.3">
      <c r="A4"/>
    </row>
    <row r="5" spans="1:9" s="15" customFormat="1" ht="16.2" thickBot="1" x14ac:dyDescent="0.35">
      <c r="A5" s="82" t="s">
        <v>67</v>
      </c>
      <c r="B5" s="83" t="s">
        <v>79</v>
      </c>
      <c r="C5" s="83" t="s">
        <v>169</v>
      </c>
      <c r="D5" s="83" t="s">
        <v>170</v>
      </c>
      <c r="E5" s="84" t="s">
        <v>171</v>
      </c>
      <c r="F5" s="83" t="s">
        <v>172</v>
      </c>
      <c r="G5" s="84" t="s">
        <v>173</v>
      </c>
      <c r="H5" s="83" t="s">
        <v>174</v>
      </c>
      <c r="I5" s="84" t="s">
        <v>175</v>
      </c>
    </row>
    <row r="6" spans="1:9" x14ac:dyDescent="0.3">
      <c r="A6" s="170" t="s">
        <v>176</v>
      </c>
      <c r="B6" s="85" t="s">
        <v>57</v>
      </c>
      <c r="C6" s="85">
        <v>1037</v>
      </c>
      <c r="D6" s="85">
        <v>136</v>
      </c>
      <c r="E6" s="86">
        <f>D6/C6</f>
        <v>0.13114754098360656</v>
      </c>
      <c r="F6" s="85">
        <v>130</v>
      </c>
      <c r="G6" s="86">
        <f>F6/C6</f>
        <v>0.1253616200578592</v>
      </c>
      <c r="H6" s="85">
        <v>771</v>
      </c>
      <c r="I6" s="87">
        <f>H6/C6</f>
        <v>0.74349083895853418</v>
      </c>
    </row>
    <row r="7" spans="1:9" x14ac:dyDescent="0.3">
      <c r="A7" s="171"/>
      <c r="B7" s="9" t="s">
        <v>177</v>
      </c>
      <c r="C7" s="9">
        <v>8501</v>
      </c>
      <c r="D7" s="9">
        <v>2634</v>
      </c>
      <c r="E7" s="88">
        <f t="shared" ref="E7:E29" si="0">D7/C7</f>
        <v>0.30984590048229621</v>
      </c>
      <c r="F7" s="9">
        <v>3048</v>
      </c>
      <c r="G7" s="88">
        <f t="shared" ref="G7:G29" si="1">F7/C7</f>
        <v>0.35854605340548173</v>
      </c>
      <c r="H7" s="9">
        <v>2819</v>
      </c>
      <c r="I7" s="89">
        <f t="shared" ref="I7:I29" si="2">H7/C7</f>
        <v>0.33160804611222211</v>
      </c>
    </row>
    <row r="8" spans="1:9" x14ac:dyDescent="0.3">
      <c r="A8" s="171"/>
      <c r="B8" s="6" t="s">
        <v>178</v>
      </c>
      <c r="C8" s="6">
        <v>2114</v>
      </c>
      <c r="D8" s="6">
        <v>319</v>
      </c>
      <c r="E8" s="90">
        <f t="shared" si="0"/>
        <v>0.15089877010406813</v>
      </c>
      <c r="F8" s="6">
        <v>696</v>
      </c>
      <c r="G8" s="90">
        <f t="shared" si="1"/>
        <v>0.32923368022705773</v>
      </c>
      <c r="H8" s="6">
        <v>1099</v>
      </c>
      <c r="I8" s="91">
        <f t="shared" si="2"/>
        <v>0.51986754966887416</v>
      </c>
    </row>
    <row r="9" spans="1:9" x14ac:dyDescent="0.3">
      <c r="A9" s="171"/>
      <c r="B9" s="9" t="s">
        <v>52</v>
      </c>
      <c r="C9" s="9">
        <v>49072</v>
      </c>
      <c r="D9" s="9">
        <v>2860</v>
      </c>
      <c r="E9" s="88">
        <f t="shared" si="0"/>
        <v>5.8281708509944574E-2</v>
      </c>
      <c r="F9" s="9">
        <v>12404</v>
      </c>
      <c r="G9" s="88">
        <f t="shared" si="1"/>
        <v>0.2527714378871862</v>
      </c>
      <c r="H9" s="9">
        <v>33808</v>
      </c>
      <c r="I9" s="89">
        <f t="shared" si="2"/>
        <v>0.68894685360286922</v>
      </c>
    </row>
    <row r="10" spans="1:9" x14ac:dyDescent="0.3">
      <c r="A10" s="171"/>
      <c r="B10" s="6" t="s">
        <v>179</v>
      </c>
      <c r="C10" s="6">
        <v>1083</v>
      </c>
      <c r="D10" s="6">
        <v>150</v>
      </c>
      <c r="E10" s="90">
        <f t="shared" si="0"/>
        <v>0.13850415512465375</v>
      </c>
      <c r="F10" s="6">
        <v>346</v>
      </c>
      <c r="G10" s="90">
        <f t="shared" si="1"/>
        <v>0.31948291782086796</v>
      </c>
      <c r="H10" s="6">
        <v>587</v>
      </c>
      <c r="I10" s="91">
        <f t="shared" si="2"/>
        <v>0.54201292705447834</v>
      </c>
    </row>
    <row r="11" spans="1:9" ht="15" thickBot="1" x14ac:dyDescent="0.35">
      <c r="A11" s="172"/>
      <c r="B11" s="92" t="s">
        <v>180</v>
      </c>
      <c r="C11" s="92">
        <f>SUM(C6:C10)</f>
        <v>61807</v>
      </c>
      <c r="D11" s="92">
        <f>SUM(D6:D10)</f>
        <v>6099</v>
      </c>
      <c r="E11" s="93">
        <f t="shared" si="0"/>
        <v>9.8678143252382416E-2</v>
      </c>
      <c r="F11" s="92">
        <f>SUM(F6:F10)</f>
        <v>16624</v>
      </c>
      <c r="G11" s="93">
        <f t="shared" si="1"/>
        <v>0.26896629831572477</v>
      </c>
      <c r="H11" s="92">
        <f>SUM(H6:H10)</f>
        <v>39084</v>
      </c>
      <c r="I11" s="94">
        <f t="shared" si="2"/>
        <v>0.63235555843189284</v>
      </c>
    </row>
    <row r="12" spans="1:9" x14ac:dyDescent="0.3">
      <c r="A12" s="170" t="s">
        <v>181</v>
      </c>
      <c r="B12" s="95" t="s">
        <v>57</v>
      </c>
      <c r="C12" s="95">
        <v>125</v>
      </c>
      <c r="D12" s="95">
        <v>29</v>
      </c>
      <c r="E12" s="96">
        <f t="shared" si="0"/>
        <v>0.23200000000000001</v>
      </c>
      <c r="F12" s="95">
        <v>18</v>
      </c>
      <c r="G12" s="96">
        <f t="shared" si="1"/>
        <v>0.14399999999999999</v>
      </c>
      <c r="H12" s="95">
        <v>78</v>
      </c>
      <c r="I12" s="97">
        <f t="shared" si="2"/>
        <v>0.624</v>
      </c>
    </row>
    <row r="13" spans="1:9" x14ac:dyDescent="0.3">
      <c r="A13" s="171"/>
      <c r="B13" s="9" t="s">
        <v>177</v>
      </c>
      <c r="C13" s="9">
        <v>1086</v>
      </c>
      <c r="D13" s="9">
        <v>214</v>
      </c>
      <c r="E13" s="88">
        <f t="shared" si="0"/>
        <v>0.19705340699815838</v>
      </c>
      <c r="F13" s="9">
        <v>297</v>
      </c>
      <c r="G13" s="88">
        <f t="shared" si="1"/>
        <v>0.27348066298342544</v>
      </c>
      <c r="H13" s="9">
        <v>575</v>
      </c>
      <c r="I13" s="89">
        <f t="shared" si="2"/>
        <v>0.52946593001841624</v>
      </c>
    </row>
    <row r="14" spans="1:9" x14ac:dyDescent="0.3">
      <c r="A14" s="171"/>
      <c r="B14" s="18" t="s">
        <v>178</v>
      </c>
      <c r="C14" s="18">
        <v>503</v>
      </c>
      <c r="D14" s="18">
        <v>52</v>
      </c>
      <c r="E14" s="98">
        <f t="shared" si="0"/>
        <v>0.10337972166998012</v>
      </c>
      <c r="F14" s="18">
        <v>169</v>
      </c>
      <c r="G14" s="98">
        <f t="shared" si="1"/>
        <v>0.3359840954274354</v>
      </c>
      <c r="H14" s="18">
        <v>282</v>
      </c>
      <c r="I14" s="99">
        <f t="shared" si="2"/>
        <v>0.56063618290258455</v>
      </c>
    </row>
    <row r="15" spans="1:9" x14ac:dyDescent="0.3">
      <c r="A15" s="171"/>
      <c r="B15" s="9" t="s">
        <v>52</v>
      </c>
      <c r="C15" s="9">
        <v>18610</v>
      </c>
      <c r="D15" s="9">
        <v>1657</v>
      </c>
      <c r="E15" s="88">
        <f t="shared" si="0"/>
        <v>8.9038151531434712E-2</v>
      </c>
      <c r="F15" s="9">
        <v>5164</v>
      </c>
      <c r="G15" s="88">
        <f t="shared" si="1"/>
        <v>0.27748522299838796</v>
      </c>
      <c r="H15" s="9">
        <v>11789</v>
      </c>
      <c r="I15" s="89">
        <f t="shared" si="2"/>
        <v>0.63347662547017736</v>
      </c>
    </row>
    <row r="16" spans="1:9" x14ac:dyDescent="0.3">
      <c r="A16" s="171"/>
      <c r="B16" s="18" t="s">
        <v>179</v>
      </c>
      <c r="C16" s="18">
        <v>500</v>
      </c>
      <c r="D16" s="18">
        <v>95</v>
      </c>
      <c r="E16" s="98">
        <f t="shared" si="0"/>
        <v>0.19</v>
      </c>
      <c r="F16" s="18">
        <v>129</v>
      </c>
      <c r="G16" s="98">
        <f t="shared" si="1"/>
        <v>0.25800000000000001</v>
      </c>
      <c r="H16" s="18">
        <v>275</v>
      </c>
      <c r="I16" s="99">
        <f t="shared" si="2"/>
        <v>0.55000000000000004</v>
      </c>
    </row>
    <row r="17" spans="1:9" ht="15" thickBot="1" x14ac:dyDescent="0.35">
      <c r="A17" s="172"/>
      <c r="B17" s="92" t="s">
        <v>180</v>
      </c>
      <c r="C17" s="92">
        <f>SUM(C12:C16)</f>
        <v>20824</v>
      </c>
      <c r="D17" s="92">
        <f>SUM(D12:D16)</f>
        <v>2047</v>
      </c>
      <c r="E17" s="93">
        <f t="shared" si="0"/>
        <v>9.8300038417210911E-2</v>
      </c>
      <c r="F17" s="92">
        <f>SUM(F12:F16)</f>
        <v>5777</v>
      </c>
      <c r="G17" s="93">
        <f t="shared" si="1"/>
        <v>0.27742028428736076</v>
      </c>
      <c r="H17" s="92">
        <f>SUM(H12:H16)</f>
        <v>12999</v>
      </c>
      <c r="I17" s="94">
        <f t="shared" si="2"/>
        <v>0.6242316557817903</v>
      </c>
    </row>
    <row r="18" spans="1:9" x14ac:dyDescent="0.3">
      <c r="A18" s="170" t="s">
        <v>182</v>
      </c>
      <c r="B18" s="100" t="s">
        <v>57</v>
      </c>
      <c r="C18" s="100">
        <v>170</v>
      </c>
      <c r="D18" s="100">
        <v>23</v>
      </c>
      <c r="E18" s="101">
        <f t="shared" si="0"/>
        <v>0.13529411764705881</v>
      </c>
      <c r="F18" s="100">
        <v>2</v>
      </c>
      <c r="G18" s="101">
        <f t="shared" si="1"/>
        <v>1.1764705882352941E-2</v>
      </c>
      <c r="H18" s="100">
        <v>145</v>
      </c>
      <c r="I18" s="102">
        <f t="shared" si="2"/>
        <v>0.8529411764705882</v>
      </c>
    </row>
    <row r="19" spans="1:9" x14ac:dyDescent="0.3">
      <c r="A19" s="171"/>
      <c r="B19" s="9" t="s">
        <v>177</v>
      </c>
      <c r="C19" s="9">
        <v>847</v>
      </c>
      <c r="D19" s="9">
        <v>280</v>
      </c>
      <c r="E19" s="88">
        <f t="shared" si="0"/>
        <v>0.33057851239669422</v>
      </c>
      <c r="F19" s="9">
        <v>252</v>
      </c>
      <c r="G19" s="88">
        <f t="shared" si="1"/>
        <v>0.2975206611570248</v>
      </c>
      <c r="H19" s="9">
        <v>315</v>
      </c>
      <c r="I19" s="89">
        <f t="shared" si="2"/>
        <v>0.37190082644628097</v>
      </c>
    </row>
    <row r="20" spans="1:9" x14ac:dyDescent="0.3">
      <c r="A20" s="171"/>
      <c r="B20" s="24" t="s">
        <v>178</v>
      </c>
      <c r="C20" s="24">
        <v>2178</v>
      </c>
      <c r="D20" s="24">
        <v>374</v>
      </c>
      <c r="E20" s="103">
        <f t="shared" si="0"/>
        <v>0.17171717171717171</v>
      </c>
      <c r="F20" s="24">
        <v>668</v>
      </c>
      <c r="G20" s="103">
        <f t="shared" si="1"/>
        <v>0.30670339761248855</v>
      </c>
      <c r="H20" s="24">
        <v>1136</v>
      </c>
      <c r="I20" s="104">
        <f t="shared" si="2"/>
        <v>0.52157943067033974</v>
      </c>
    </row>
    <row r="21" spans="1:9" x14ac:dyDescent="0.3">
      <c r="A21" s="171"/>
      <c r="B21" s="9" t="s">
        <v>52</v>
      </c>
      <c r="C21" s="9">
        <v>26377</v>
      </c>
      <c r="D21" s="9">
        <v>2032</v>
      </c>
      <c r="E21" s="88">
        <f t="shared" si="0"/>
        <v>7.7036812374417105E-2</v>
      </c>
      <c r="F21" s="9">
        <v>6558</v>
      </c>
      <c r="G21" s="88">
        <f t="shared" si="1"/>
        <v>0.24862569662963946</v>
      </c>
      <c r="H21" s="9">
        <v>17787</v>
      </c>
      <c r="I21" s="89">
        <f t="shared" si="2"/>
        <v>0.67433749099594342</v>
      </c>
    </row>
    <row r="22" spans="1:9" x14ac:dyDescent="0.3">
      <c r="A22" s="171"/>
      <c r="B22" s="24" t="s">
        <v>179</v>
      </c>
      <c r="C22" s="24">
        <v>817</v>
      </c>
      <c r="D22" s="24">
        <v>50</v>
      </c>
      <c r="E22" s="103">
        <f t="shared" si="0"/>
        <v>6.1199510403916767E-2</v>
      </c>
      <c r="F22" s="24">
        <v>346</v>
      </c>
      <c r="G22" s="103">
        <f t="shared" si="1"/>
        <v>0.42350061199510403</v>
      </c>
      <c r="H22" s="24">
        <v>421</v>
      </c>
      <c r="I22" s="104">
        <f t="shared" si="2"/>
        <v>0.51529987760097917</v>
      </c>
    </row>
    <row r="23" spans="1:9" ht="15" thickBot="1" x14ac:dyDescent="0.35">
      <c r="A23" s="172"/>
      <c r="B23" s="92" t="s">
        <v>180</v>
      </c>
      <c r="C23" s="92">
        <f>SUM(C18:C22)</f>
        <v>30389</v>
      </c>
      <c r="D23" s="92">
        <f>SUM(D18:D22)</f>
        <v>2759</v>
      </c>
      <c r="E23" s="93">
        <f t="shared" si="0"/>
        <v>9.0789430385994935E-2</v>
      </c>
      <c r="F23" s="92">
        <f>SUM(F18:F22)</f>
        <v>7826</v>
      </c>
      <c r="G23" s="93">
        <f t="shared" si="1"/>
        <v>0.25752739478100628</v>
      </c>
      <c r="H23" s="92">
        <f>SUM(H18:H22)</f>
        <v>19804</v>
      </c>
      <c r="I23" s="94">
        <f t="shared" si="2"/>
        <v>0.65168317483299876</v>
      </c>
    </row>
    <row r="24" spans="1:9" x14ac:dyDescent="0.3">
      <c r="A24" s="173" t="s">
        <v>212</v>
      </c>
      <c r="B24" s="105" t="s">
        <v>57</v>
      </c>
      <c r="C24" s="105">
        <f t="shared" ref="C24:D28" si="3">C6+C12+C18</f>
        <v>1332</v>
      </c>
      <c r="D24" s="105">
        <f t="shared" si="3"/>
        <v>188</v>
      </c>
      <c r="E24" s="106">
        <f t="shared" si="0"/>
        <v>0.14114114114114115</v>
      </c>
      <c r="F24" s="105">
        <f>F6+F12+F18</f>
        <v>150</v>
      </c>
      <c r="G24" s="106">
        <f t="shared" si="1"/>
        <v>0.11261261261261261</v>
      </c>
      <c r="H24" s="105">
        <f>H6+H12+H18</f>
        <v>994</v>
      </c>
      <c r="I24" s="107">
        <f t="shared" si="2"/>
        <v>0.74624624624624625</v>
      </c>
    </row>
    <row r="25" spans="1:9" x14ac:dyDescent="0.3">
      <c r="A25" s="174"/>
      <c r="B25" s="9" t="s">
        <v>177</v>
      </c>
      <c r="C25" s="9">
        <f t="shared" si="3"/>
        <v>10434</v>
      </c>
      <c r="D25" s="9">
        <f t="shared" si="3"/>
        <v>3128</v>
      </c>
      <c r="E25" s="88">
        <f t="shared" si="0"/>
        <v>0.29978915085298063</v>
      </c>
      <c r="F25" s="9">
        <f>F7+F13+F19</f>
        <v>3597</v>
      </c>
      <c r="G25" s="88">
        <f t="shared" si="1"/>
        <v>0.34473835537665326</v>
      </c>
      <c r="H25" s="9">
        <f>H7+H13+H19</f>
        <v>3709</v>
      </c>
      <c r="I25" s="89">
        <f t="shared" si="2"/>
        <v>0.3554724937703661</v>
      </c>
    </row>
    <row r="26" spans="1:9" x14ac:dyDescent="0.3">
      <c r="A26" s="174"/>
      <c r="B26" s="108" t="s">
        <v>178</v>
      </c>
      <c r="C26" s="108">
        <f t="shared" si="3"/>
        <v>4795</v>
      </c>
      <c r="D26" s="108">
        <f t="shared" si="3"/>
        <v>745</v>
      </c>
      <c r="E26" s="109">
        <f t="shared" si="0"/>
        <v>0.15537017726798749</v>
      </c>
      <c r="F26" s="108">
        <f>F8+F14+F20</f>
        <v>1533</v>
      </c>
      <c r="G26" s="109">
        <f t="shared" si="1"/>
        <v>0.3197080291970803</v>
      </c>
      <c r="H26" s="108">
        <f>H8+H14+H20</f>
        <v>2517</v>
      </c>
      <c r="I26" s="110">
        <f t="shared" si="2"/>
        <v>0.52492179353493218</v>
      </c>
    </row>
    <row r="27" spans="1:9" x14ac:dyDescent="0.3">
      <c r="A27" s="174"/>
      <c r="B27" s="9" t="s">
        <v>52</v>
      </c>
      <c r="C27" s="9">
        <f t="shared" si="3"/>
        <v>94059</v>
      </c>
      <c r="D27" s="9">
        <f t="shared" si="3"/>
        <v>6549</v>
      </c>
      <c r="E27" s="88">
        <f t="shared" si="0"/>
        <v>6.9626511019679135E-2</v>
      </c>
      <c r="F27" s="9">
        <f>F9+F15+F21</f>
        <v>24126</v>
      </c>
      <c r="G27" s="88">
        <f t="shared" si="1"/>
        <v>0.25649858067808501</v>
      </c>
      <c r="H27" s="9">
        <f>H9+H15+H21</f>
        <v>63384</v>
      </c>
      <c r="I27" s="89">
        <f t="shared" si="2"/>
        <v>0.67387490830223584</v>
      </c>
    </row>
    <row r="28" spans="1:9" x14ac:dyDescent="0.3">
      <c r="A28" s="174"/>
      <c r="B28" s="108" t="s">
        <v>179</v>
      </c>
      <c r="C28" s="108">
        <f t="shared" si="3"/>
        <v>2400</v>
      </c>
      <c r="D28" s="108">
        <f t="shared" si="3"/>
        <v>295</v>
      </c>
      <c r="E28" s="109">
        <f t="shared" si="0"/>
        <v>0.12291666666666666</v>
      </c>
      <c r="F28" s="108">
        <f>F10+F16+F22</f>
        <v>821</v>
      </c>
      <c r="G28" s="109">
        <f t="shared" si="1"/>
        <v>0.34208333333333335</v>
      </c>
      <c r="H28" s="108">
        <f>H10+H16+H22</f>
        <v>1283</v>
      </c>
      <c r="I28" s="110">
        <f t="shared" si="2"/>
        <v>0.5345833333333333</v>
      </c>
    </row>
    <row r="29" spans="1:9" ht="15" thickBot="1" x14ac:dyDescent="0.35">
      <c r="A29" s="175"/>
      <c r="B29" s="92" t="s">
        <v>180</v>
      </c>
      <c r="C29" s="92">
        <f>SUM(C24:C28)</f>
        <v>113020</v>
      </c>
      <c r="D29" s="92">
        <f>SUM(D24:D28)</f>
        <v>10905</v>
      </c>
      <c r="E29" s="93">
        <f t="shared" si="0"/>
        <v>9.6487347372146523E-2</v>
      </c>
      <c r="F29" s="92">
        <f>SUM(F24:F28)</f>
        <v>30227</v>
      </c>
      <c r="G29" s="93">
        <f t="shared" si="1"/>
        <v>0.2674482392496903</v>
      </c>
      <c r="H29" s="92">
        <f>SUM(H24:H28)</f>
        <v>71887</v>
      </c>
      <c r="I29" s="94">
        <f t="shared" si="2"/>
        <v>0.6360555653866572</v>
      </c>
    </row>
    <row r="30" spans="1:9" x14ac:dyDescent="0.3">
      <c r="A30" s="111" t="s">
        <v>183</v>
      </c>
    </row>
    <row r="33" spans="1:1" x14ac:dyDescent="0.3">
      <c r="A33" s="5" t="s">
        <v>168</v>
      </c>
    </row>
  </sheetData>
  <mergeCells count="4">
    <mergeCell ref="A6:A11"/>
    <mergeCell ref="A12:A17"/>
    <mergeCell ref="A18:A23"/>
    <mergeCell ref="A24:A29"/>
  </mergeCells>
  <pageMargins left="0.7" right="0.7" top="0.75" bottom="0.75" header="0.3" footer="0.3"/>
  <ignoredErrors>
    <ignoredError sqref="E11 E23:E29 E17 G11 G17 G23:G29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5F152-A4FE-4436-A7F0-7211518CEA4D}">
  <dimension ref="A1:C14"/>
  <sheetViews>
    <sheetView workbookViewId="0">
      <selection activeCell="A9" sqref="A9:C9"/>
    </sheetView>
  </sheetViews>
  <sheetFormatPr defaultRowHeight="14.4" x14ac:dyDescent="0.3"/>
  <cols>
    <col min="1" max="1" width="27" bestFit="1" customWidth="1"/>
    <col min="2" max="2" width="30.6640625" style="42" bestFit="1" customWidth="1"/>
    <col min="3" max="3" width="24.33203125" style="2" bestFit="1" customWidth="1"/>
  </cols>
  <sheetData>
    <row r="1" spans="1:3" ht="21" x14ac:dyDescent="0.4">
      <c r="A1" s="1" t="s">
        <v>184</v>
      </c>
    </row>
    <row r="2" spans="1:3" x14ac:dyDescent="0.3">
      <c r="A2" t="s">
        <v>185</v>
      </c>
    </row>
    <row r="3" spans="1:3" x14ac:dyDescent="0.3">
      <c r="A3" s="43">
        <v>2019</v>
      </c>
    </row>
    <row r="4" spans="1:3" s="43" customFormat="1" x14ac:dyDescent="0.3">
      <c r="B4" s="114"/>
      <c r="C4" s="115"/>
    </row>
    <row r="5" spans="1:3" s="15" customFormat="1" ht="15.6" x14ac:dyDescent="0.3">
      <c r="A5" s="3" t="s">
        <v>67</v>
      </c>
      <c r="B5" s="113" t="s">
        <v>186</v>
      </c>
      <c r="C5" s="4" t="s">
        <v>187</v>
      </c>
    </row>
    <row r="6" spans="1:3" x14ac:dyDescent="0.3">
      <c r="A6" s="6" t="s">
        <v>70</v>
      </c>
      <c r="B6" s="70">
        <v>124155</v>
      </c>
      <c r="C6" s="64">
        <v>5.8999999999999997E-2</v>
      </c>
    </row>
    <row r="7" spans="1:3" x14ac:dyDescent="0.3">
      <c r="A7" s="18" t="s">
        <v>75</v>
      </c>
      <c r="B7" s="56">
        <v>42211</v>
      </c>
      <c r="C7" s="57">
        <v>6.4000000000000001E-2</v>
      </c>
    </row>
    <row r="8" spans="1:3" x14ac:dyDescent="0.3">
      <c r="A8" s="24" t="s">
        <v>76</v>
      </c>
      <c r="B8" s="60">
        <v>59822</v>
      </c>
      <c r="C8" s="61">
        <v>5.7000000000000002E-2</v>
      </c>
    </row>
    <row r="9" spans="1:3" ht="15.6" x14ac:dyDescent="0.3">
      <c r="A9" s="3" t="s">
        <v>215</v>
      </c>
      <c r="B9" s="44">
        <f>B6+B7+B8</f>
        <v>226188</v>
      </c>
      <c r="C9" s="121" t="s">
        <v>216</v>
      </c>
    </row>
    <row r="12" spans="1:3" x14ac:dyDescent="0.3">
      <c r="A12" s="5" t="s">
        <v>77</v>
      </c>
    </row>
    <row r="13" spans="1:3" x14ac:dyDescent="0.3">
      <c r="A13" s="5" t="s">
        <v>188</v>
      </c>
    </row>
    <row r="14" spans="1:3" x14ac:dyDescent="0.3">
      <c r="A14" t="s">
        <v>217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2CF5EF0D4AFB4DA9E75FEEE9792576" ma:contentTypeVersion="13" ma:contentTypeDescription="Create a new document." ma:contentTypeScope="" ma:versionID="e17759f0d8b9985f9b3064d0f2f241e6">
  <xsd:schema xmlns:xsd="http://www.w3.org/2001/XMLSchema" xmlns:xs="http://www.w3.org/2001/XMLSchema" xmlns:p="http://schemas.microsoft.com/office/2006/metadata/properties" xmlns:ns2="1558a9f0-cbb6-48a0-b075-bd63d6c27826" xmlns:ns3="bf7d46de-c4fa-4016-8334-202136219e81" targetNamespace="http://schemas.microsoft.com/office/2006/metadata/properties" ma:root="true" ma:fieldsID="540a2c33be3ffcad8b46015b83f8efd6" ns2:_="" ns3:_="">
    <xsd:import namespace="1558a9f0-cbb6-48a0-b075-bd63d6c27826"/>
    <xsd:import namespace="bf7d46de-c4fa-4016-8334-202136219e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8a9f0-cbb6-48a0-b075-bd63d6c278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7d46de-c4fa-4016-8334-202136219e8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1AE4DF-8FF8-4CA5-92DD-F2F6CB3F9D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14E2B8-762E-4634-8786-871F16ABB2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58a9f0-cbb6-48a0-b075-bd63d6c27826"/>
    <ds:schemaRef ds:uri="bf7d46de-c4fa-4016-8334-202136219e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197789E-D378-4AF2-ABAC-038A8960990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3rd Grade Reading - All</vt:lpstr>
      <vt:lpstr>3rd Grade Reading - Race</vt:lpstr>
      <vt:lpstr>3rd Grade Reading - Income</vt:lpstr>
      <vt:lpstr>Educational Attainment - All</vt:lpstr>
      <vt:lpstr>Educational Attainment - Race</vt:lpstr>
      <vt:lpstr>Educational Attainment - Income</vt:lpstr>
      <vt:lpstr>Household Income - Community</vt:lpstr>
      <vt:lpstr>Household Income - Race</vt:lpstr>
      <vt:lpstr>Employment - All</vt:lpstr>
      <vt:lpstr>Employment - Race</vt:lpstr>
      <vt:lpstr>Employment - Income</vt:lpstr>
      <vt:lpstr>Poor Health</vt:lpstr>
      <vt:lpstr>Poor Health - Race</vt:lpstr>
      <vt:lpstr>Poor Health - Income</vt:lpstr>
      <vt:lpstr>Poor Health - Race and Income</vt:lpstr>
      <vt:lpstr>Sheet16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Wade</dc:creator>
  <cp:lastModifiedBy>Amanda Drew</cp:lastModifiedBy>
  <dcterms:created xsi:type="dcterms:W3CDTF">2021-06-15T12:15:52Z</dcterms:created>
  <dcterms:modified xsi:type="dcterms:W3CDTF">2021-06-21T17:14:38Z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0x0101008B2CF5EF0D4AFB4DA9E75FEEE9792576</vt:lpwstr>
  </property>
</Properties>
</file>